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35" windowWidth="13275" windowHeight="8445" tabRatio="886" activeTab="0"/>
  </bookViews>
  <sheets>
    <sheet name="Applicants Identity" sheetId="1" r:id="rId1"/>
    <sheet name="Revalidation Overview" sheetId="2" r:id="rId2"/>
    <sheet name="Contribution to the work" sheetId="3" r:id="rId3"/>
    <sheet name="Management Structure and Financ" sheetId="4" r:id="rId4"/>
    <sheet name="Conservation Strategy" sheetId="5" r:id="rId5"/>
    <sheet name="Strategic Partnerships" sheetId="6" r:id="rId6"/>
    <sheet name="Marketing and Promotion" sheetId="7" r:id="rId7"/>
    <sheet name="Sustainable Economic Developmen" sheetId="8" r:id="rId8"/>
  </sheets>
  <definedNames>
    <definedName name="_xlnm.Print_Area" localSheetId="0">'Applicants Identity'!$A$1:$C$12</definedName>
    <definedName name="_xlnm.Print_Area" localSheetId="1">'Revalidation Overview'!$A$1:$E$11</definedName>
    <definedName name="_xlnm.Print_Area" localSheetId="7">'Sustainable Economic Developmen'!$A$1:$G$10</definedName>
  </definedNames>
  <calcPr fullCalcOnLoad="1"/>
</workbook>
</file>

<file path=xl/sharedStrings.xml><?xml version="1.0" encoding="utf-8"?>
<sst xmlns="http://schemas.openxmlformats.org/spreadsheetml/2006/main" count="279" uniqueCount="208">
  <si>
    <t>I</t>
  </si>
  <si>
    <t>1.1</t>
  </si>
  <si>
    <t>1.2</t>
  </si>
  <si>
    <t>1.3</t>
  </si>
  <si>
    <t>II.</t>
  </si>
  <si>
    <t>III</t>
  </si>
  <si>
    <t>IV</t>
  </si>
  <si>
    <t>V</t>
  </si>
  <si>
    <t>Global Geoparks Network</t>
  </si>
  <si>
    <t>Date</t>
  </si>
  <si>
    <t>2.1</t>
  </si>
  <si>
    <t>2.2</t>
  </si>
  <si>
    <t>2.3</t>
  </si>
  <si>
    <t>3.1</t>
  </si>
  <si>
    <t>3.2</t>
  </si>
  <si>
    <t>4.1</t>
  </si>
  <si>
    <t>5.1</t>
  </si>
  <si>
    <t>5.2</t>
  </si>
  <si>
    <t>5.3</t>
  </si>
  <si>
    <t>Document B</t>
  </si>
  <si>
    <t>Geoparks Progress Evaluation</t>
  </si>
  <si>
    <r>
      <t>1.</t>
    </r>
    <r>
      <rPr>
        <b/>
        <sz val="7"/>
        <rFont val="Times New Roman"/>
        <family val="1"/>
      </rPr>
      <t xml:space="preserve">            </t>
    </r>
    <r>
      <rPr>
        <b/>
        <sz val="12"/>
        <rFont val="Arial"/>
        <family val="2"/>
      </rPr>
      <t>Name of the Geopark</t>
    </r>
  </si>
  <si>
    <t>2.     Date of Revalidation</t>
  </si>
  <si>
    <t>Revalidation Period</t>
  </si>
  <si>
    <t>FourYear</t>
  </si>
  <si>
    <t>Two Year</t>
  </si>
  <si>
    <t>Revalidation Overview</t>
  </si>
  <si>
    <t>Section</t>
  </si>
  <si>
    <t>Maximum Total</t>
  </si>
  <si>
    <t>Awarded 
Total</t>
  </si>
  <si>
    <t>Contribution towards the work of the Network</t>
  </si>
  <si>
    <t>Management structure and Financial status</t>
  </si>
  <si>
    <t>Conservation (geoconservation) strategy</t>
  </si>
  <si>
    <t>Strategic partnerships</t>
  </si>
  <si>
    <t>VI</t>
  </si>
  <si>
    <t>Sustainable economic development</t>
  </si>
  <si>
    <t>Total Score of revalidation document</t>
  </si>
  <si>
    <t>I. Contribution to the Work of the Geopark Network</t>
  </si>
  <si>
    <t>Meetings</t>
  </si>
  <si>
    <t>Place</t>
  </si>
  <si>
    <t>Representatives</t>
  </si>
  <si>
    <t>International Geoparks Conference</t>
  </si>
  <si>
    <t>International Intensive Course on Geoparks</t>
  </si>
  <si>
    <t>International Geoparks Fair</t>
  </si>
  <si>
    <t>TOTAL SCORE
(Score cannot exceed 100)</t>
  </si>
  <si>
    <t>Explanation for any meetings missed.</t>
  </si>
  <si>
    <t>1.0</t>
  </si>
  <si>
    <t>Participation in common projects (Award 30 points for each project)</t>
  </si>
  <si>
    <t>Common Project</t>
  </si>
  <si>
    <t>Participation in common activities (Award 15 points for each activity)</t>
  </si>
  <si>
    <t>Common Activity</t>
  </si>
  <si>
    <t xml:space="preserve">Role </t>
  </si>
  <si>
    <t>TOTAL SCORE
(Score cannot exceed 80)</t>
  </si>
  <si>
    <t>Common Exhibition</t>
  </si>
  <si>
    <t>Exchange of Exhibition</t>
  </si>
  <si>
    <t>Exchange of Personnel</t>
  </si>
  <si>
    <t>Knowledge Transfer</t>
  </si>
  <si>
    <t>Other (details)</t>
  </si>
  <si>
    <t>Comments - Details</t>
  </si>
  <si>
    <t>Participation in common communications (Award 15 points for each activity)</t>
  </si>
  <si>
    <t>Other</t>
  </si>
  <si>
    <t xml:space="preserve">Contribution towards the work of the Network </t>
  </si>
  <si>
    <t>SCORE</t>
  </si>
  <si>
    <t xml:space="preserve">Participation in common projects </t>
  </si>
  <si>
    <t>Participation in common tools and events (see below)</t>
  </si>
  <si>
    <t>II. Management Structure and Financial Status</t>
  </si>
  <si>
    <t xml:space="preserve">Management Structure </t>
  </si>
  <si>
    <t>2.0</t>
  </si>
  <si>
    <t>Description of management structure, organisation and legal status</t>
  </si>
  <si>
    <t>Management Structure Staff</t>
  </si>
  <si>
    <t>Future prospects</t>
  </si>
  <si>
    <t>Scientific Staff  (permanent)</t>
  </si>
  <si>
    <t xml:space="preserve">             "           (by contract)</t>
  </si>
  <si>
    <t>Technical Staff (permanent)</t>
  </si>
  <si>
    <t xml:space="preserve">             "            (by contract)</t>
  </si>
  <si>
    <t>Administrative Staff (permanent)</t>
  </si>
  <si>
    <t xml:space="preserve">             "             (by contract)</t>
  </si>
  <si>
    <t xml:space="preserve">Ranger               (permanent)    </t>
  </si>
  <si>
    <t>TOTAL</t>
  </si>
  <si>
    <t>Financial Stability</t>
  </si>
  <si>
    <t>Description of financial status</t>
  </si>
  <si>
    <t>BUDGET</t>
  </si>
  <si>
    <t>INCOME</t>
  </si>
  <si>
    <t>OUTGOINGS</t>
  </si>
  <si>
    <t>BALANCE</t>
  </si>
  <si>
    <t>COMMENTS</t>
  </si>
  <si>
    <t>Management structure and financial status</t>
  </si>
  <si>
    <t>Comment</t>
  </si>
  <si>
    <t>Score</t>
  </si>
  <si>
    <t>Geopark management structure 
(total score cannot exceed 50)</t>
  </si>
  <si>
    <t>Geopark financial status
(total score cannot exceed 50)</t>
  </si>
  <si>
    <t>Significant policy changes since designation/last revalidation
(total score cannot exceed 20)</t>
  </si>
  <si>
    <t>Geopark Staff – number of new jobs created
(total score cannot exceed 20)</t>
  </si>
  <si>
    <t>Comment on the improvement of the financial stability of the Geopark since designation/last revalidation
(total score cannot exceed 20)</t>
  </si>
  <si>
    <t>TOTAL SCORE
(Score cannot exceed 160)</t>
  </si>
  <si>
    <t>III. Conservation (geoconservation) Strategy</t>
  </si>
  <si>
    <t>3.0</t>
  </si>
  <si>
    <t>Conservation (geoconservation) Strategy</t>
  </si>
  <si>
    <t>Conformation that geological material is not being sold by the Geopark partners</t>
  </si>
  <si>
    <t>Yes</t>
  </si>
  <si>
    <t>No</t>
  </si>
  <si>
    <t>Has the Geopark experienced any significant successes with regard to conservation issues?</t>
  </si>
  <si>
    <t>Details</t>
  </si>
  <si>
    <t>Has the Geopark experienced any significant problems with regard to conservation issues?</t>
  </si>
  <si>
    <t>Number of sites conserved since designation/last revalidation</t>
  </si>
  <si>
    <t>Initiatives taken to improve the links between geodiversity and cultural, biological and other associated heritage</t>
  </si>
  <si>
    <t>Organisation of Geopark events at cultural sites</t>
  </si>
  <si>
    <t>Inclusion of cultural sites in geological trails</t>
  </si>
  <si>
    <t>Inclusion of sites of ecological interest in geological trails</t>
  </si>
  <si>
    <t>Organisation of nature observation events at geological sites</t>
  </si>
  <si>
    <t>Summary</t>
  </si>
  <si>
    <t>Conservation (geoconservation)
(total score cannot exceed 50)</t>
  </si>
  <si>
    <t>Geological and cultural heritage
(total score cannot exceed 50)</t>
  </si>
  <si>
    <t>IV. Strategic Partnerships</t>
  </si>
  <si>
    <t>4.0</t>
  </si>
  <si>
    <t>National Partnerships (Award 10 points for each partnership)</t>
  </si>
  <si>
    <t>Organisation</t>
  </si>
  <si>
    <t>Museums</t>
  </si>
  <si>
    <t>Geological Survey</t>
  </si>
  <si>
    <t>Universities</t>
  </si>
  <si>
    <t>Tourism Agencies</t>
  </si>
  <si>
    <t>Co-operative ventures</t>
  </si>
  <si>
    <t>Institutions</t>
  </si>
  <si>
    <t>Conservation organisations</t>
  </si>
  <si>
    <t>International Partnerships                                                                                                                       (Award 20 points for each partnership (need official partnership agreement)</t>
  </si>
  <si>
    <t>TOTAL SCORE
(Score cannot exceed 60)</t>
  </si>
  <si>
    <t>TOTAL SCORE
(Score cannot exceed 40)</t>
  </si>
  <si>
    <t>5.0</t>
  </si>
  <si>
    <t>Marketing and promotional activities</t>
  </si>
  <si>
    <t>Activity</t>
  </si>
  <si>
    <r>
      <t>Activity</t>
    </r>
    <r>
      <rPr>
        <sz val="10"/>
        <rFont val="Arial"/>
        <family val="2"/>
      </rPr>
      <t xml:space="preserve"> (Award 10 points for each activity)</t>
    </r>
  </si>
  <si>
    <t>Participants</t>
  </si>
  <si>
    <t>Conference</t>
  </si>
  <si>
    <t>1.</t>
  </si>
  <si>
    <t>2.</t>
  </si>
  <si>
    <t>3.</t>
  </si>
  <si>
    <t>Seminars</t>
  </si>
  <si>
    <t>Educational Programmes</t>
  </si>
  <si>
    <t>Events (cultural festivals)</t>
  </si>
  <si>
    <t>Participation in Tourism Brochures</t>
  </si>
  <si>
    <t>Please provide details of any successes or problems encountered with the activities detailed above.</t>
  </si>
  <si>
    <t>Publications                                                                                                                                                                                 (Award 10 points for each publication)</t>
  </si>
  <si>
    <t>Papers (Author, date, title, journal)</t>
  </si>
  <si>
    <t>Publications (books, magazines, leaflets) 
(Author, date, title, journal)</t>
  </si>
  <si>
    <t>Media presentation (CD, DVD, TV or radio Programme)</t>
  </si>
  <si>
    <t>Infrastructure</t>
  </si>
  <si>
    <t>New Infrastructure</t>
  </si>
  <si>
    <t>Improvement of existing Infrastructure</t>
  </si>
  <si>
    <t>Museum</t>
  </si>
  <si>
    <t>Visitor centre</t>
  </si>
  <si>
    <t>Path or trails</t>
  </si>
  <si>
    <t>Information panels</t>
  </si>
  <si>
    <t>Monitoring</t>
  </si>
  <si>
    <t>This section highlights the methods used for evaluating and improving the quality and standards of interpretation material and public awareness programmes implemented by the Geopark.</t>
  </si>
  <si>
    <r>
      <t>Monitoring</t>
    </r>
    <r>
      <rPr>
        <sz val="10"/>
        <rFont val="Arial"/>
        <family val="2"/>
      </rPr>
      <t xml:space="preserve"> (Award 10 points for each type of monitoring adopted)</t>
    </r>
  </si>
  <si>
    <t>Do you conduct visitor surveys in the Geopark ?</t>
  </si>
  <si>
    <t>Do you gather qualitative as well as quantitative data ?</t>
  </si>
  <si>
    <t>Do you evaluate users responses to new developments in the Geopark</t>
  </si>
  <si>
    <t>TOTAL SCORE
(Score cannot exceed 50)</t>
  </si>
  <si>
    <t>VI. Sustainable Economic Development</t>
  </si>
  <si>
    <t xml:space="preserve">This section highlights the both the positive and negative impacts of Geopark status to the region and how Geopark status has contributed towards sustainable economic development </t>
  </si>
  <si>
    <t>Impact</t>
  </si>
  <si>
    <t>Positive</t>
  </si>
  <si>
    <t>Negative</t>
  </si>
  <si>
    <r>
      <t xml:space="preserve">61. Regional Economy
Agriculture
Livestock farming
Forestry
</t>
    </r>
    <r>
      <rPr>
        <b/>
        <sz val="10"/>
        <rFont val="Arial"/>
        <family val="2"/>
      </rPr>
      <t>maximum cannot exceed 30</t>
    </r>
  </si>
  <si>
    <r>
      <t xml:space="preserve">62.Tourism Development
Tourist agencies
Restaurants
Accommodation
</t>
    </r>
    <r>
      <rPr>
        <b/>
        <sz val="10"/>
        <rFont val="Arial"/>
        <family val="2"/>
      </rPr>
      <t>maximum cannot exceed 30</t>
    </r>
  </si>
  <si>
    <r>
      <t xml:space="preserve">63.Geotouristic Products
Handicrafts
Geological replicas 
Local products
</t>
    </r>
    <r>
      <rPr>
        <b/>
        <sz val="10"/>
        <rFont val="Arial"/>
        <family val="2"/>
      </rPr>
      <t>maximum cannot exceed 30</t>
    </r>
  </si>
  <si>
    <r>
      <t xml:space="preserve">64.Employment
New permanent positions
New temporary positions
New enterprises
Others
</t>
    </r>
    <r>
      <rPr>
        <b/>
        <sz val="10"/>
        <rFont val="Arial"/>
        <family val="2"/>
      </rPr>
      <t>maximum cannot exceed 30</t>
    </r>
  </si>
  <si>
    <t>TOTAL SCORE
(Score cannot exceed 120)</t>
  </si>
  <si>
    <t xml:space="preserve">COMMENTS – DETAILS: </t>
  </si>
  <si>
    <r>
      <t xml:space="preserve">Position </t>
    </r>
    <r>
      <rPr>
        <sz val="11"/>
        <rFont val="Arial"/>
        <family val="2"/>
      </rPr>
      <t xml:space="preserve">(Leader, Partner, Observer) </t>
    </r>
  </si>
  <si>
    <t>Total Points Awarded For Section VI: Strategic Parterships          (Score cannot exceed 100)</t>
  </si>
  <si>
    <t>Total Score                                     (Score cannot exceed 100)</t>
  </si>
  <si>
    <t>TOTAL SCORE                                                                                                  (Score cannot exceed 320)</t>
  </si>
  <si>
    <t>Evaluators' Estimate</t>
  </si>
  <si>
    <t xml:space="preserve"> Participation in Geopark Conferences and Networking      
(Award 10 points for each meeting attended)</t>
  </si>
  <si>
    <r>
      <t>Infrastructure</t>
    </r>
    <r>
      <rPr>
        <sz val="10"/>
        <rFont val="Arial"/>
        <family val="2"/>
      </rPr>
      <t xml:space="preserve"> (Award 10 points for each new or improved infrastructure)</t>
    </r>
  </si>
  <si>
    <t xml:space="preserve">Do 75% or more, of your visitors regard your infrastructure and services as being “good or excellent” </t>
  </si>
  <si>
    <t xml:space="preserve">Do 75% or more, of your visitors regard your events or activities as being “good or excellent” </t>
  </si>
  <si>
    <t>Marketing and promotional activities after the official designation as a member of the Global Geoparks Network</t>
  </si>
  <si>
    <r>
      <t>Regional Geopark Conferences</t>
    </r>
    <r>
      <rPr>
        <sz val="10"/>
        <rFont val="Arial"/>
        <family val="2"/>
      </rPr>
      <t xml:space="preserve">
i.e European Geoparks Conferece, Asian Pacific Geoparks Conference; LatinAmerican Conference etc</t>
    </r>
  </si>
  <si>
    <t>4th International Geoparks Conference 2008</t>
  </si>
  <si>
    <t>Langkawi, Malaysia</t>
  </si>
  <si>
    <t>5th International Geoparks Conference 2012</t>
  </si>
  <si>
    <t>Unzen, Japan</t>
  </si>
  <si>
    <r>
      <t xml:space="preserve">Network Internal Meetings 
</t>
    </r>
    <r>
      <rPr>
        <sz val="10"/>
        <rFont val="Arial"/>
        <family val="2"/>
      </rPr>
      <t>(i.e GGN General Assembly, EGN / APGN Coordination Meetings, etc)</t>
    </r>
  </si>
  <si>
    <t>EGN Week 2010 (for EGN Members only)</t>
  </si>
  <si>
    <t>EGN Week 2011 (for EGN Members only)</t>
  </si>
  <si>
    <t>EGN Week 2012 (for EGN Members only)</t>
  </si>
  <si>
    <t>EGN Week 2013 (for EGN Members only)</t>
  </si>
  <si>
    <t>EGN Geoparks Book (for EGN Members only)</t>
  </si>
  <si>
    <t>EGN Magazine No 11 (for EGN Members only)</t>
  </si>
  <si>
    <t>EGN Magazine No 10 (for EGN Members only)</t>
  </si>
  <si>
    <t>EGN Magazine No 9 (for EGN Members only)</t>
  </si>
  <si>
    <t>EGN Magazine No 8 (for EGN Members only)</t>
  </si>
  <si>
    <t>Common Web site</t>
  </si>
  <si>
    <t>Common Leaflets</t>
  </si>
  <si>
    <t xml:space="preserve">Participation in GGN/EGN/APGN Coordination meetings and Annual Meetings </t>
  </si>
  <si>
    <t>Participation in common activities (EGN/APGN Week or equivalent, Exchange of exhibitions, Exchange of staff, Exchange of Know-how etc.. )</t>
  </si>
  <si>
    <t>This section reviews the management structure and legal status of the Geopark. Please provide a brief summary of how the management structure s changed since the official designation as a Global Geopark and/or after the last revalidation event.</t>
  </si>
  <si>
    <t>This section reviews the financial situation of the Geopark and its long term financial viability. Please provide a brief summary of how the financial status of the Geopark has changed since the official designation as a Global Geopark or after the last revalidation event.</t>
  </si>
  <si>
    <t>This section measures the success of conservation (geoconservation) initiatives undertaken by the Geopark since the official designation as a Global Geopark or after the last revalidation event.</t>
  </si>
  <si>
    <t>With other Global Geoparks</t>
  </si>
  <si>
    <t>With International Organisation (UNESCO, IUGS, Europarks, Eurosites etc…)</t>
  </si>
  <si>
    <t>V. Marketing and Promotion of the Geopark after its Official Designation as a member of the Global Geoparks Network.</t>
  </si>
  <si>
    <t xml:space="preserve">This section measures the success of marketing and promotional activities undertaken by the Geopark since it was awarded Global Geopark status. Press releases and copies of promotional materials should be provided as supporting evidence. </t>
  </si>
  <si>
    <t xml:space="preserve">This section highlights improvements to the infrastructure of the Geopark since it was awarded Global Geopark status or since the last revalidation exercise. </t>
  </si>
  <si>
    <t>TOTAL SCORE Awarded For Section V: Marketing and Promotion of the Geopark after its Official Designation as a member of the Global Geoparks Network.                                            (Score cannot exceed 200)</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</si>
</sst>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Ναι&quot;;&quot;Ναι&quot;;&quot;'Οχι&quot;"/>
    <numFmt numFmtId="193" formatCode="&quot;Αληθές&quot;;&quot;Αληθές&quot;;&quot;Ψευδές&quot;"/>
    <numFmt numFmtId="194" formatCode="&quot;Ενεργοποίηση&quot;;&quot;Ενεργοποίηση&quot;;&quot;Απενεργοποίηση&quot;"/>
    <numFmt numFmtId="195" formatCode="[$€-2]\ #,##0.00_);[Red]\([$€-2]\ #,##0.00\)"/>
    <numFmt numFmtId="196" formatCode="&quot;Yes&quot;;&quot;Yes&quot;;&quot;No&quot;"/>
    <numFmt numFmtId="197" formatCode="&quot;True&quot;;&quot;True&quot;;&quot;False&quot;"/>
    <numFmt numFmtId="198" formatCode="&quot;On&quot;;&quot;On&quot;;&quot;Off&quot;"/>
  </numFmts>
  <fonts count="54">
    <font>
      <sz val="10"/>
      <name val="Arial"/>
      <family val="2"/>
    </font>
    <font>
      <sz val="10"/>
      <name val="Times New Roman"/>
      <family val="1"/>
    </font>
    <font>
      <sz val="12"/>
      <name val="Times New Roman"/>
      <family val="1"/>
    </font>
    <font>
      <b/>
      <sz val="12"/>
      <name val="Times New Roman"/>
      <family val="1"/>
    </font>
    <font>
      <b/>
      <sz val="12"/>
      <name val="Arial"/>
      <family val="2"/>
    </font>
    <font>
      <sz val="12"/>
      <name val="Arial"/>
      <family val="2"/>
    </font>
    <font>
      <sz val="18"/>
      <color indexed="9"/>
      <name val="Arial"/>
      <family val="2"/>
    </font>
    <font>
      <b/>
      <sz val="7"/>
      <name val="Times New Roman"/>
      <family val="1"/>
    </font>
    <font>
      <b/>
      <sz val="16"/>
      <name val="Arial"/>
      <family val="2"/>
    </font>
    <font>
      <b/>
      <sz val="11"/>
      <color indexed="9"/>
      <name val="Arial"/>
      <family val="2"/>
    </font>
    <font>
      <b/>
      <sz val="11"/>
      <name val="Arial"/>
      <family val="2"/>
    </font>
    <font>
      <sz val="8"/>
      <name val="Arial"/>
      <family val="2"/>
    </font>
    <font>
      <u val="single"/>
      <sz val="10"/>
      <color indexed="12"/>
      <name val="Arial"/>
      <family val="2"/>
    </font>
    <font>
      <u val="single"/>
      <sz val="10"/>
      <color indexed="36"/>
      <name val="Arial"/>
      <family val="2"/>
    </font>
    <font>
      <b/>
      <sz val="12"/>
      <color indexed="9"/>
      <name val="Arial"/>
      <family val="2"/>
    </font>
    <font>
      <b/>
      <sz val="20"/>
      <color indexed="9"/>
      <name val="Arial"/>
      <family val="2"/>
    </font>
    <font>
      <sz val="20"/>
      <color indexed="9"/>
      <name val="Times New Roman"/>
      <family val="1"/>
    </font>
    <font>
      <b/>
      <sz val="14"/>
      <color indexed="9"/>
      <name val="Arial"/>
      <family val="2"/>
    </font>
    <font>
      <b/>
      <sz val="10"/>
      <name val="Arial"/>
      <family val="2"/>
    </font>
    <font>
      <sz val="11"/>
      <name val="Arial"/>
      <family val="2"/>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lightTrellis">
        <bgColor indexed="22"/>
      </patternFill>
    </fill>
    <fill>
      <patternFill patternType="solid">
        <fgColor indexed="8"/>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13" fillId="0" borderId="0" applyNumberFormat="0" applyFill="0" applyBorder="0" applyAlignment="0" applyProtection="0"/>
    <xf numFmtId="0" fontId="0" fillId="32" borderId="9" applyNumberFormat="0" applyFont="0" applyAlignment="0" applyProtection="0"/>
  </cellStyleXfs>
  <cellXfs count="174">
    <xf numFmtId="0" fontId="0" fillId="0" borderId="0" xfId="0" applyAlignment="1">
      <alignment/>
    </xf>
    <xf numFmtId="0" fontId="0" fillId="0" borderId="0" xfId="0" applyAlignment="1" applyProtection="1">
      <alignment vertical="center"/>
      <protection locked="0"/>
    </xf>
    <xf numFmtId="0" fontId="0" fillId="33" borderId="10" xfId="0" applyFont="1" applyFill="1" applyBorder="1" applyAlignment="1" applyProtection="1">
      <alignment vertical="center" wrapText="1"/>
      <protection locked="0"/>
    </xf>
    <xf numFmtId="0" fontId="10" fillId="33" borderId="10"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xf>
    <xf numFmtId="0" fontId="0" fillId="0" borderId="10" xfId="0" applyBorder="1" applyAlignment="1" applyProtection="1">
      <alignment vertical="center"/>
      <protection locked="0"/>
    </xf>
    <xf numFmtId="0" fontId="0" fillId="33" borderId="11" xfId="0" applyFont="1" applyFill="1"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vertical="center" wrapText="1"/>
      <protection/>
    </xf>
    <xf numFmtId="0" fontId="0" fillId="0" borderId="11" xfId="0" applyBorder="1" applyAlignment="1" applyProtection="1">
      <alignment vertical="center"/>
      <protection locked="0"/>
    </xf>
    <xf numFmtId="0" fontId="0" fillId="33" borderId="10" xfId="0" applyFont="1" applyFill="1" applyBorder="1" applyAlignment="1" applyProtection="1">
      <alignment vertical="center" wrapText="1"/>
      <protection/>
    </xf>
    <xf numFmtId="0" fontId="1"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5" fillId="33" borderId="10" xfId="0" applyFont="1" applyFill="1" applyBorder="1" applyAlignment="1" applyProtection="1">
      <alignment vertical="center" wrapText="1"/>
      <protection/>
    </xf>
    <xf numFmtId="0" fontId="4" fillId="33" borderId="13"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4" fillId="0" borderId="0" xfId="0" applyFont="1" applyAlignment="1" applyProtection="1">
      <alignment horizontal="center" vertical="center"/>
      <protection/>
    </xf>
    <xf numFmtId="0" fontId="9" fillId="34" borderId="10" xfId="0"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0" fillId="33" borderId="10" xfId="0" applyFont="1" applyFill="1" applyBorder="1" applyAlignment="1" applyProtection="1">
      <alignment horizontal="lef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0" fillId="33"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locked="0"/>
    </xf>
    <xf numFmtId="0" fontId="0" fillId="0" borderId="10" xfId="0" applyBorder="1" applyAlignment="1" applyProtection="1">
      <alignment vertical="center"/>
      <protection/>
    </xf>
    <xf numFmtId="0" fontId="14" fillId="36" borderId="10" xfId="0" applyFont="1" applyFill="1" applyBorder="1" applyAlignment="1" applyProtection="1">
      <alignment horizontal="center" vertical="center"/>
      <protection/>
    </xf>
    <xf numFmtId="0" fontId="10" fillId="33" borderId="12" xfId="0" applyFont="1" applyFill="1" applyBorder="1" applyAlignment="1" applyProtection="1">
      <alignment vertical="center" wrapText="1"/>
      <protection locked="0"/>
    </xf>
    <xf numFmtId="0" fontId="18" fillId="0" borderId="1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33" borderId="16" xfId="0" applyFont="1" applyFill="1" applyBorder="1" applyAlignment="1" applyProtection="1">
      <alignment horizontal="center" vertical="center" wrapText="1"/>
      <protection locked="0"/>
    </xf>
    <xf numFmtId="0" fontId="18" fillId="33" borderId="17" xfId="0" applyFont="1" applyFill="1" applyBorder="1" applyAlignment="1" applyProtection="1">
      <alignment horizontal="center" vertical="center" wrapText="1"/>
      <protection locked="0"/>
    </xf>
    <xf numFmtId="0" fontId="4" fillId="35" borderId="16"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2"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wrapText="1"/>
      <protection/>
    </xf>
    <xf numFmtId="0" fontId="5" fillId="0" borderId="0" xfId="0" applyFont="1" applyAlignment="1" applyProtection="1">
      <alignment/>
      <protection/>
    </xf>
    <xf numFmtId="0" fontId="4" fillId="0" borderId="0" xfId="0" applyFont="1" applyFill="1" applyBorder="1" applyAlignment="1" applyProtection="1">
      <alignment vertical="center" wrapText="1"/>
      <protection/>
    </xf>
    <xf numFmtId="0" fontId="5" fillId="0" borderId="0" xfId="0" applyFont="1" applyAlignment="1" applyProtection="1">
      <alignment horizontal="left" vertical="center"/>
      <protection/>
    </xf>
    <xf numFmtId="0" fontId="9" fillId="34" borderId="13" xfId="0" applyFont="1" applyFill="1" applyBorder="1" applyAlignment="1" applyProtection="1">
      <alignment horizontal="right" vertical="center"/>
      <protection/>
    </xf>
    <xf numFmtId="0" fontId="0" fillId="0" borderId="0" xfId="0" applyBorder="1" applyAlignment="1" applyProtection="1">
      <alignment/>
      <protection/>
    </xf>
    <xf numFmtId="0" fontId="10" fillId="0" borderId="10" xfId="0" applyFont="1" applyBorder="1" applyAlignment="1" applyProtection="1">
      <alignment horizontal="center" vertical="center"/>
      <protection/>
    </xf>
    <xf numFmtId="0" fontId="0" fillId="0" borderId="0" xfId="0" applyAlignment="1" applyProtection="1">
      <alignment/>
      <protection/>
    </xf>
    <xf numFmtId="0" fontId="0" fillId="0" borderId="10" xfId="0" applyBorder="1" applyAlignment="1" applyProtection="1">
      <alignment vertical="center" wrapText="1"/>
      <protection/>
    </xf>
    <xf numFmtId="0" fontId="10" fillId="0" borderId="10" xfId="0" applyFont="1" applyBorder="1" applyAlignment="1" applyProtection="1">
      <alignment horizontal="left" vertical="center"/>
      <protection/>
    </xf>
    <xf numFmtId="0" fontId="10" fillId="0" borderId="10" xfId="0" applyFont="1" applyBorder="1" applyAlignment="1" applyProtection="1">
      <alignment horizontal="left" vertical="center" wrapText="1"/>
      <protection/>
    </xf>
    <xf numFmtId="0" fontId="18" fillId="33" borderId="1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10" fillId="0" borderId="13" xfId="0" applyFont="1" applyBorder="1" applyAlignment="1" applyProtection="1">
      <alignment horizontal="left" vertical="center"/>
      <protection/>
    </xf>
    <xf numFmtId="0" fontId="19" fillId="0" borderId="10" xfId="0" applyFont="1" applyBorder="1" applyAlignment="1" applyProtection="1">
      <alignment vertical="top" wrapText="1"/>
      <protection/>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pplyProtection="1">
      <alignment horizontal="left" vertical="center" wrapText="1"/>
      <protection/>
    </xf>
    <xf numFmtId="0" fontId="18" fillId="0" borderId="12" xfId="0" applyFont="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center" wrapText="1"/>
      <protection/>
    </xf>
    <xf numFmtId="0" fontId="10" fillId="33" borderId="0" xfId="0" applyFont="1" applyFill="1" applyBorder="1" applyAlignment="1" applyProtection="1">
      <alignment vertical="center" wrapText="1"/>
      <protection/>
    </xf>
    <xf numFmtId="0" fontId="18"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8" fillId="33" borderId="0"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10" fillId="0" borderId="10" xfId="0" applyFont="1" applyBorder="1" applyAlignment="1" applyProtection="1">
      <alignment vertical="center"/>
      <protection/>
    </xf>
    <xf numFmtId="0" fontId="4" fillId="35" borderId="10" xfId="0" applyFont="1" applyFill="1" applyBorder="1" applyAlignment="1" applyProtection="1">
      <alignment vertical="center" wrapText="1"/>
      <protection/>
    </xf>
    <xf numFmtId="0" fontId="0" fillId="37" borderId="10" xfId="0" applyFill="1" applyBorder="1" applyAlignment="1" applyProtection="1">
      <alignment vertical="center"/>
      <protection locked="0"/>
    </xf>
    <xf numFmtId="0" fontId="4" fillId="35" borderId="10" xfId="0" applyFont="1" applyFill="1" applyBorder="1" applyAlignment="1" applyProtection="1">
      <alignment horizontal="center" vertical="center" wrapText="1"/>
      <protection/>
    </xf>
    <xf numFmtId="0" fontId="0" fillId="0" borderId="10" xfId="0" applyFont="1" applyBorder="1" applyAlignment="1" applyProtection="1">
      <alignment vertical="center"/>
      <protection locked="0"/>
    </xf>
    <xf numFmtId="0" fontId="19" fillId="33" borderId="10" xfId="0" applyFont="1" applyFill="1" applyBorder="1" applyAlignment="1" applyProtection="1">
      <alignment vertical="center" wrapText="1"/>
      <protection locked="0"/>
    </xf>
    <xf numFmtId="0" fontId="5" fillId="35" borderId="14"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14" fillId="36"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locked="0"/>
    </xf>
    <xf numFmtId="0" fontId="19" fillId="0" borderId="10" xfId="0" applyFont="1" applyFill="1" applyBorder="1" applyAlignment="1" applyProtection="1">
      <alignment vertical="center" wrapText="1"/>
      <protection locked="0"/>
    </xf>
    <xf numFmtId="0" fontId="0" fillId="0" borderId="10" xfId="0" applyBorder="1" applyAlignment="1" applyProtection="1">
      <alignment horizontal="center" vertical="center" wrapText="1"/>
      <protection locked="0"/>
    </xf>
    <xf numFmtId="17" fontId="0" fillId="33" borderId="10"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0" fontId="0" fillId="0" borderId="12" xfId="0" applyFont="1" applyBorder="1" applyAlignment="1" applyProtection="1">
      <alignment vertical="center" wrapText="1"/>
      <protection/>
    </xf>
    <xf numFmtId="0" fontId="4" fillId="37" borderId="1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0" fillId="0" borderId="10" xfId="0" applyBorder="1" applyAlignment="1" applyProtection="1">
      <alignment horizontal="center" vertical="center"/>
      <protection/>
    </xf>
    <xf numFmtId="0" fontId="15" fillId="36" borderId="0" xfId="0" applyFont="1" applyFill="1" applyAlignment="1" applyProtection="1">
      <alignment horizontal="center" vertical="center"/>
      <protection/>
    </xf>
    <xf numFmtId="0" fontId="16" fillId="36" borderId="0" xfId="0" applyFont="1" applyFill="1" applyAlignment="1" applyProtection="1">
      <alignment horizontal="center" vertical="center"/>
      <protection/>
    </xf>
    <xf numFmtId="0" fontId="6" fillId="36" borderId="18" xfId="0" applyFont="1" applyFill="1" applyBorder="1" applyAlignment="1" applyProtection="1">
      <alignment horizontal="center" vertical="center" wrapText="1"/>
      <protection/>
    </xf>
    <xf numFmtId="0" fontId="6" fillId="36" borderId="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locked="0"/>
    </xf>
    <xf numFmtId="0" fontId="17" fillId="36" borderId="19" xfId="0" applyFont="1" applyFill="1" applyBorder="1" applyAlignment="1" applyProtection="1">
      <alignment horizontal="center" vertical="center"/>
      <protection/>
    </xf>
    <xf numFmtId="0" fontId="17" fillId="36" borderId="20"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9" fillId="34" borderId="16" xfId="0" applyFont="1" applyFill="1" applyBorder="1" applyAlignment="1" applyProtection="1">
      <alignment horizontal="left" vertical="center" wrapText="1"/>
      <protection/>
    </xf>
    <xf numFmtId="0" fontId="9" fillId="34" borderId="17" xfId="0" applyFont="1" applyFill="1" applyBorder="1" applyAlignment="1" applyProtection="1">
      <alignment horizontal="left" vertical="center" wrapText="1"/>
      <protection/>
    </xf>
    <xf numFmtId="0" fontId="9" fillId="34" borderId="11" xfId="0" applyFont="1" applyFill="1" applyBorder="1" applyAlignment="1" applyProtection="1">
      <alignment horizontal="left" vertical="center" wrapText="1"/>
      <protection/>
    </xf>
    <xf numFmtId="0" fontId="4" fillId="0" borderId="16"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0" fillId="0" borderId="16" xfId="0" applyFont="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 fillId="0" borderId="16"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6" xfId="0" applyBorder="1" applyAlignment="1" applyProtection="1">
      <alignment horizontal="left" vertical="center"/>
      <protection/>
    </xf>
    <xf numFmtId="0" fontId="9" fillId="34"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0" xfId="0" applyBorder="1" applyAlignment="1" applyProtection="1">
      <alignment horizontal="left" vertical="center"/>
      <protection locked="0"/>
    </xf>
    <xf numFmtId="0" fontId="0" fillId="0" borderId="0" xfId="0" applyBorder="1" applyAlignment="1" applyProtection="1">
      <alignment horizontal="center" vertical="center"/>
      <protection/>
    </xf>
    <xf numFmtId="0" fontId="18" fillId="33" borderId="10"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7" xfId="0" applyFont="1" applyBorder="1" applyAlignment="1" applyProtection="1">
      <alignment horizontal="left" vertical="center" wrapText="1"/>
      <protection/>
    </xf>
    <xf numFmtId="0" fontId="18" fillId="0" borderId="11" xfId="0" applyFont="1" applyBorder="1" applyAlignment="1" applyProtection="1">
      <alignment horizontal="left" vertical="center" wrapText="1"/>
      <protection/>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7" xfId="0"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locked="0"/>
    </xf>
    <xf numFmtId="0" fontId="0" fillId="33" borderId="17" xfId="0" applyFont="1" applyFill="1" applyBorder="1" applyAlignment="1" applyProtection="1">
      <alignment horizontal="left" vertical="center" wrapText="1"/>
      <protection locked="0"/>
    </xf>
    <xf numFmtId="0" fontId="0" fillId="33" borderId="11"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9" fillId="34" borderId="16" xfId="0" applyFont="1" applyFill="1" applyBorder="1" applyAlignment="1" applyProtection="1">
      <alignment horizontal="center" vertical="center" wrapText="1"/>
      <protection/>
    </xf>
    <xf numFmtId="0" fontId="9" fillId="34" borderId="17"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0" fontId="0" fillId="33" borderId="13"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18" fillId="33" borderId="16" xfId="0" applyFont="1" applyFill="1" applyBorder="1" applyAlignment="1" applyProtection="1">
      <alignment horizontal="center" vertical="center" wrapText="1"/>
      <protection/>
    </xf>
    <xf numFmtId="0" fontId="18" fillId="33" borderId="17" xfId="0" applyFont="1" applyFill="1" applyBorder="1" applyAlignment="1" applyProtection="1">
      <alignment horizontal="center" vertical="center" wrapText="1"/>
      <protection/>
    </xf>
    <xf numFmtId="0" fontId="18" fillId="33" borderId="11"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8" fillId="33" borderId="16" xfId="0" applyFont="1" applyFill="1" applyBorder="1" applyAlignment="1" applyProtection="1">
      <alignment horizontal="center" vertical="center" wrapText="1"/>
      <protection locked="0"/>
    </xf>
    <xf numFmtId="0" fontId="18" fillId="33" borderId="17" xfId="0" applyFont="1" applyFill="1" applyBorder="1" applyAlignment="1" applyProtection="1">
      <alignment horizontal="center" vertical="center" wrapText="1"/>
      <protection locked="0"/>
    </xf>
    <xf numFmtId="0" fontId="14" fillId="34" borderId="16" xfId="0" applyFont="1" applyFill="1" applyBorder="1" applyAlignment="1" applyProtection="1">
      <alignment horizontal="center" vertical="center" wrapText="1"/>
      <protection/>
    </xf>
    <xf numFmtId="0" fontId="14" fillId="34" borderId="17" xfId="0" applyFont="1" applyFill="1" applyBorder="1" applyAlignment="1" applyProtection="1">
      <alignment horizontal="center" vertical="center" wrapText="1"/>
      <protection/>
    </xf>
    <xf numFmtId="0" fontId="18" fillId="33" borderId="17"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9" fillId="34" borderId="15" xfId="0" applyFont="1" applyFill="1" applyBorder="1" applyAlignment="1" applyProtection="1">
      <alignment horizontal="left" vertical="center" wrapText="1"/>
      <protection/>
    </xf>
    <xf numFmtId="0" fontId="9" fillId="34" borderId="22" xfId="0" applyFont="1" applyFill="1" applyBorder="1" applyAlignment="1" applyProtection="1">
      <alignment horizontal="left" vertical="center" wrapText="1"/>
      <protection/>
    </xf>
    <xf numFmtId="0" fontId="9" fillId="34" borderId="14" xfId="0" applyFont="1" applyFill="1" applyBorder="1" applyAlignment="1" applyProtection="1">
      <alignment horizontal="left" vertical="center" wrapText="1"/>
      <protection/>
    </xf>
    <xf numFmtId="0" fontId="19" fillId="0" borderId="16" xfId="0" applyFont="1" applyBorder="1" applyAlignment="1" applyProtection="1">
      <alignment horizontal="left" vertical="center"/>
      <protection/>
    </xf>
    <xf numFmtId="0" fontId="19" fillId="0" borderId="17" xfId="0" applyFont="1" applyBorder="1" applyAlignment="1" applyProtection="1">
      <alignment horizontal="left" vertical="center"/>
      <protection/>
    </xf>
    <xf numFmtId="0" fontId="19" fillId="0" borderId="11" xfId="0" applyFont="1" applyBorder="1" applyAlignment="1" applyProtection="1">
      <alignment horizontal="left" vertical="center"/>
      <protection/>
    </xf>
    <xf numFmtId="0" fontId="19" fillId="0" borderId="16" xfId="0" applyFont="1" applyFill="1" applyBorder="1" applyAlignment="1" applyProtection="1">
      <alignment horizontal="left" vertical="center" wrapText="1"/>
      <protection/>
    </xf>
    <xf numFmtId="0" fontId="19" fillId="0" borderId="17" xfId="0"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4" fillId="33" borderId="15"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0">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2343150</xdr:colOff>
      <xdr:row>0</xdr:row>
      <xdr:rowOff>38100</xdr:rowOff>
    </xdr:from>
    <xdr:to>
      <xdr:col>1</xdr:col>
      <xdr:colOff>819150</xdr:colOff>
      <xdr:row>0</xdr:row>
      <xdr:rowOff>1819275</xdr:rowOff>
    </xdr:to>
    <xdr:pic>
      <xdr:nvPicPr>
        <xdr:cNvPr id="1" name="Picture 2" descr="f LOGOGEOPARKSsansU5cm1"/>
        <xdr:cNvPicPr preferRelativeResize="1">
          <a:picLocks noChangeAspect="1"/>
        </xdr:cNvPicPr>
      </xdr:nvPicPr>
      <xdr:blipFill>
        <a:blip r:embed="rId1"/>
        <a:stretch>
          <a:fillRect/>
        </a:stretch>
      </xdr:blipFill>
      <xdr:spPr>
        <a:xfrm>
          <a:off x="2343150" y="38100"/>
          <a:ext cx="243840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showGridLines="0" tabSelected="1" zoomScalePageLayoutView="0" workbookViewId="0" topLeftCell="A1">
      <selection activeCell="A8" sqref="A8:C8"/>
    </sheetView>
  </sheetViews>
  <sheetFormatPr defaultColWidth="9.140625" defaultRowHeight="12.75"/>
  <cols>
    <col min="1" max="1" width="59.421875" style="12" bestFit="1" customWidth="1"/>
    <col min="2" max="2" width="27.57421875" style="12" customWidth="1"/>
    <col min="3" max="3" width="14.7109375" style="12" customWidth="1"/>
    <col min="4" max="16384" width="9.140625" style="12" customWidth="1"/>
  </cols>
  <sheetData>
    <row r="1" spans="1:3" ht="147.75" customHeight="1">
      <c r="A1" s="87"/>
      <c r="B1" s="87"/>
      <c r="C1" s="87"/>
    </row>
    <row r="2" spans="1:3" ht="36.75" customHeight="1">
      <c r="A2" s="88" t="s">
        <v>8</v>
      </c>
      <c r="B2" s="88"/>
      <c r="C2" s="88"/>
    </row>
    <row r="3" spans="1:3" ht="26.25">
      <c r="A3" s="88">
        <v>2014</v>
      </c>
      <c r="B3" s="88"/>
      <c r="C3" s="88"/>
    </row>
    <row r="4" spans="1:3" ht="26.25">
      <c r="A4" s="89" t="s">
        <v>19</v>
      </c>
      <c r="B4" s="89"/>
      <c r="C4" s="89"/>
    </row>
    <row r="5" ht="15.75">
      <c r="A5" s="39"/>
    </row>
    <row r="6" spans="1:3" ht="23.25">
      <c r="A6" s="90" t="s">
        <v>20</v>
      </c>
      <c r="B6" s="91"/>
      <c r="C6" s="91"/>
    </row>
    <row r="7" spans="1:2" ht="19.5" customHeight="1">
      <c r="A7" s="86" t="s">
        <v>21</v>
      </c>
      <c r="B7" s="86"/>
    </row>
    <row r="8" spans="1:3" ht="15.75">
      <c r="A8" s="92"/>
      <c r="B8" s="92"/>
      <c r="C8" s="92"/>
    </row>
    <row r="9" spans="1:3" ht="19.5" customHeight="1">
      <c r="A9" s="40" t="s">
        <v>22</v>
      </c>
      <c r="B9" s="83"/>
      <c r="C9" s="83"/>
    </row>
    <row r="10" spans="1:3" ht="24.75" customHeight="1">
      <c r="A10" s="84" t="s">
        <v>23</v>
      </c>
      <c r="B10" s="40" t="s">
        <v>24</v>
      </c>
      <c r="C10" s="70"/>
    </row>
    <row r="11" spans="1:3" ht="24.75" customHeight="1">
      <c r="A11" s="85"/>
      <c r="B11" s="41" t="s">
        <v>25</v>
      </c>
      <c r="C11" s="70"/>
    </row>
    <row r="12" spans="1:2" ht="24.75" customHeight="1">
      <c r="A12" s="42"/>
      <c r="B12" s="43"/>
    </row>
    <row r="13" ht="15">
      <c r="A13" s="44"/>
    </row>
    <row r="14" ht="15">
      <c r="A14" s="44"/>
    </row>
    <row r="15" ht="15">
      <c r="A15" s="44"/>
    </row>
  </sheetData>
  <sheetProtection sheet="1" selectLockedCells="1"/>
  <mergeCells count="9">
    <mergeCell ref="B9:C9"/>
    <mergeCell ref="A10:A11"/>
    <mergeCell ref="A7:B7"/>
    <mergeCell ref="A1:C1"/>
    <mergeCell ref="A2:C2"/>
    <mergeCell ref="A4:C4"/>
    <mergeCell ref="A6:C6"/>
    <mergeCell ref="A3:C3"/>
    <mergeCell ref="A8:C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showGridLines="0" zoomScalePageLayoutView="0" workbookViewId="0" topLeftCell="A1">
      <selection activeCell="B16" sqref="B16"/>
    </sheetView>
  </sheetViews>
  <sheetFormatPr defaultColWidth="9.140625" defaultRowHeight="12.75"/>
  <cols>
    <col min="1" max="1" width="5.8515625" style="12" customWidth="1"/>
    <col min="2" max="2" width="47.57421875" style="12" customWidth="1"/>
    <col min="3" max="3" width="15.140625" style="12" customWidth="1"/>
    <col min="4" max="4" width="17.140625" style="12" customWidth="1"/>
    <col min="5" max="5" width="18.140625" style="12" customWidth="1"/>
    <col min="6" max="16384" width="9.140625" style="12" customWidth="1"/>
  </cols>
  <sheetData>
    <row r="1" spans="1:5" ht="33.75" customHeight="1">
      <c r="A1" s="93" t="s">
        <v>26</v>
      </c>
      <c r="B1" s="94"/>
      <c r="C1" s="94"/>
      <c r="D1" s="94"/>
      <c r="E1" s="94"/>
    </row>
    <row r="2" spans="1:5" ht="31.5">
      <c r="A2" s="23"/>
      <c r="B2" s="15" t="s">
        <v>27</v>
      </c>
      <c r="C2" s="15" t="s">
        <v>28</v>
      </c>
      <c r="D2" s="15" t="s">
        <v>29</v>
      </c>
      <c r="E2" s="14" t="s">
        <v>174</v>
      </c>
    </row>
    <row r="3" spans="1:5" ht="15.75">
      <c r="A3" s="14" t="s">
        <v>0</v>
      </c>
      <c r="B3" s="16" t="s">
        <v>30</v>
      </c>
      <c r="C3" s="7">
        <v>320</v>
      </c>
      <c r="D3" s="7">
        <f>'Contribution to the work'!D82</f>
        <v>0</v>
      </c>
      <c r="E3" s="7">
        <f>'Contribution to the work'!E82</f>
        <v>0</v>
      </c>
    </row>
    <row r="4" spans="1:5" ht="15.75">
      <c r="A4" s="14" t="s">
        <v>4</v>
      </c>
      <c r="B4" s="16" t="s">
        <v>31</v>
      </c>
      <c r="C4" s="7">
        <v>160</v>
      </c>
      <c r="D4" s="7">
        <f>'Management Structure and Financ'!F36</f>
        <v>0</v>
      </c>
      <c r="E4" s="7">
        <f>'Management Structure and Financ'!G36</f>
        <v>0</v>
      </c>
    </row>
    <row r="5" spans="1:5" ht="15.75">
      <c r="A5" s="14" t="s">
        <v>5</v>
      </c>
      <c r="B5" s="16" t="s">
        <v>32</v>
      </c>
      <c r="C5" s="7">
        <v>100</v>
      </c>
      <c r="D5" s="7">
        <f>'Conservation Strategy'!F18</f>
        <v>0</v>
      </c>
      <c r="E5" s="7">
        <f>'Conservation Strategy'!G18</f>
        <v>0</v>
      </c>
    </row>
    <row r="6" spans="1:5" ht="16.5" customHeight="1">
      <c r="A6" s="14" t="s">
        <v>6</v>
      </c>
      <c r="B6" s="16" t="s">
        <v>33</v>
      </c>
      <c r="C6" s="7">
        <v>100</v>
      </c>
      <c r="D6" s="7">
        <f>'Strategic Partnerships'!F19</f>
        <v>0</v>
      </c>
      <c r="E6" s="7">
        <f>'Strategic Partnerships'!G19</f>
        <v>0</v>
      </c>
    </row>
    <row r="7" spans="1:5" ht="45">
      <c r="A7" s="14" t="s">
        <v>7</v>
      </c>
      <c r="B7" s="16" t="s">
        <v>179</v>
      </c>
      <c r="C7" s="7">
        <v>200</v>
      </c>
      <c r="D7" s="7">
        <f>'Marketing and Promotion'!F70</f>
        <v>0</v>
      </c>
      <c r="E7" s="7">
        <f>'Marketing and Promotion'!G70</f>
        <v>0</v>
      </c>
    </row>
    <row r="8" spans="1:5" ht="15.75">
      <c r="A8" s="14" t="s">
        <v>34</v>
      </c>
      <c r="B8" s="16" t="s">
        <v>35</v>
      </c>
      <c r="C8" s="7">
        <v>120</v>
      </c>
      <c r="D8" s="7">
        <f>'Sustainable Economic Developmen'!F8</f>
        <v>0</v>
      </c>
      <c r="E8" s="7">
        <f>'Sustainable Economic Developmen'!G8</f>
        <v>0</v>
      </c>
    </row>
    <row r="9" spans="1:5" ht="1.5" customHeight="1">
      <c r="A9" s="17"/>
      <c r="B9" s="16"/>
      <c r="C9" s="7"/>
      <c r="D9" s="14"/>
      <c r="E9" s="14"/>
    </row>
    <row r="10" spans="1:5" ht="24" customHeight="1">
      <c r="A10" s="18"/>
      <c r="B10" s="14" t="s">
        <v>36</v>
      </c>
      <c r="C10" s="14">
        <v>1000</v>
      </c>
      <c r="D10" s="7">
        <f>SUM(D3:D8)</f>
        <v>0</v>
      </c>
      <c r="E10" s="7">
        <f>SUM(E3:E8)</f>
        <v>0</v>
      </c>
    </row>
    <row r="12" ht="15.75">
      <c r="B12" s="19"/>
    </row>
  </sheetData>
  <sheetProtection sheet="1" selectLockedCells="1"/>
  <mergeCells count="1">
    <mergeCell ref="A1:E1"/>
  </mergeCells>
  <printOptions horizontalCentered="1"/>
  <pageMargins left="0.7480314960629921" right="0.7480314960629921" top="0.5905511811023623" bottom="0.5905511811023623"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82"/>
  <sheetViews>
    <sheetView showGridLines="0" zoomScalePageLayoutView="0" workbookViewId="0" topLeftCell="A1">
      <pane ySplit="1" topLeftCell="A2" activePane="bottomLeft" state="frozen"/>
      <selection pane="topLeft" activeCell="H9" sqref="H9"/>
      <selection pane="bottomLeft" activeCell="C6" sqref="C6"/>
    </sheetView>
  </sheetViews>
  <sheetFormatPr defaultColWidth="9.140625" defaultRowHeight="12.75"/>
  <cols>
    <col min="1" max="1" width="3.57421875" style="13" bestFit="1" customWidth="1"/>
    <col min="2" max="2" width="32.421875" style="12" customWidth="1"/>
    <col min="3" max="3" width="35.421875" style="12" bestFit="1" customWidth="1"/>
    <col min="4" max="4" width="23.28125" style="12" customWidth="1"/>
    <col min="5" max="5" width="21.7109375" style="12" customWidth="1"/>
    <col min="6" max="7" width="17.00390625" style="12" customWidth="1"/>
    <col min="8" max="16384" width="9.140625" style="12" customWidth="1"/>
  </cols>
  <sheetData>
    <row r="1" spans="1:7" ht="31.5" customHeight="1">
      <c r="A1" s="95" t="s">
        <v>37</v>
      </c>
      <c r="B1" s="96"/>
      <c r="C1" s="96"/>
      <c r="D1" s="96"/>
      <c r="E1" s="96"/>
      <c r="F1" s="96"/>
      <c r="G1" s="96"/>
    </row>
    <row r="2" spans="1:6" ht="34.5" customHeight="1">
      <c r="A2" s="45" t="s">
        <v>46</v>
      </c>
      <c r="B2" s="97" t="s">
        <v>175</v>
      </c>
      <c r="C2" s="98"/>
      <c r="D2" s="98"/>
      <c r="E2" s="98"/>
      <c r="F2" s="99"/>
    </row>
    <row r="3" spans="1:7" s="48" customFormat="1" ht="31.5">
      <c r="A3" s="46"/>
      <c r="B3" s="47" t="s">
        <v>38</v>
      </c>
      <c r="C3" s="47" t="s">
        <v>39</v>
      </c>
      <c r="D3" s="47" t="s">
        <v>9</v>
      </c>
      <c r="E3" s="47" t="s">
        <v>40</v>
      </c>
      <c r="F3" s="14" t="s">
        <v>88</v>
      </c>
      <c r="G3" s="14" t="s">
        <v>174</v>
      </c>
    </row>
    <row r="4" spans="1:7" ht="50.25" customHeight="1">
      <c r="A4" s="21"/>
      <c r="B4" s="114" t="s">
        <v>180</v>
      </c>
      <c r="C4" s="115"/>
      <c r="D4" s="22"/>
      <c r="E4" s="22"/>
      <c r="F4" s="22"/>
      <c r="G4" s="22"/>
    </row>
    <row r="5" spans="1:7" ht="27" customHeight="1">
      <c r="A5" s="21"/>
      <c r="B5" s="25"/>
      <c r="C5" s="25"/>
      <c r="D5" s="79">
        <v>2009</v>
      </c>
      <c r="E5" s="26"/>
      <c r="F5" s="77"/>
      <c r="G5" s="72"/>
    </row>
    <row r="6" spans="1:7" ht="25.5" customHeight="1">
      <c r="A6" s="21"/>
      <c r="B6" s="2"/>
      <c r="C6" s="2"/>
      <c r="D6" s="27">
        <v>2010</v>
      </c>
      <c r="E6" s="24"/>
      <c r="F6" s="78"/>
      <c r="G6" s="73"/>
    </row>
    <row r="7" spans="1:7" ht="25.5" customHeight="1">
      <c r="A7" s="21"/>
      <c r="B7" s="2"/>
      <c r="C7" s="2"/>
      <c r="D7" s="27">
        <v>2011</v>
      </c>
      <c r="E7" s="24"/>
      <c r="F7" s="78"/>
      <c r="G7" s="73"/>
    </row>
    <row r="8" spans="1:7" ht="28.5" customHeight="1">
      <c r="A8" s="21"/>
      <c r="B8" s="2"/>
      <c r="C8" s="2"/>
      <c r="D8" s="27">
        <v>2013</v>
      </c>
      <c r="E8" s="24"/>
      <c r="F8" s="78"/>
      <c r="G8" s="73"/>
    </row>
    <row r="9" spans="1:7" ht="50.25" customHeight="1">
      <c r="A9" s="21"/>
      <c r="B9" s="114" t="s">
        <v>41</v>
      </c>
      <c r="C9" s="115"/>
      <c r="D9" s="22"/>
      <c r="E9" s="22"/>
      <c r="F9" s="74"/>
      <c r="G9" s="74"/>
    </row>
    <row r="10" spans="1:7" ht="25.5" customHeight="1">
      <c r="A10" s="21"/>
      <c r="B10" s="2" t="s">
        <v>181</v>
      </c>
      <c r="C10" s="2" t="s">
        <v>182</v>
      </c>
      <c r="D10" s="80">
        <v>40269</v>
      </c>
      <c r="E10" s="24"/>
      <c r="F10" s="73"/>
      <c r="G10" s="73"/>
    </row>
    <row r="11" spans="1:7" ht="28.5" customHeight="1">
      <c r="A11" s="21"/>
      <c r="B11" s="2" t="s">
        <v>183</v>
      </c>
      <c r="C11" s="2" t="s">
        <v>184</v>
      </c>
      <c r="D11" s="80">
        <v>41030</v>
      </c>
      <c r="E11" s="24"/>
      <c r="F11" s="73"/>
      <c r="G11" s="73"/>
    </row>
    <row r="12" spans="1:7" ht="50.25" customHeight="1">
      <c r="A12" s="21"/>
      <c r="B12" s="114" t="s">
        <v>42</v>
      </c>
      <c r="C12" s="115"/>
      <c r="D12" s="22"/>
      <c r="E12" s="22"/>
      <c r="F12" s="74"/>
      <c r="G12" s="74"/>
    </row>
    <row r="13" spans="1:7" ht="24" customHeight="1">
      <c r="A13" s="21"/>
      <c r="B13" s="2"/>
      <c r="C13" s="2"/>
      <c r="D13" s="2"/>
      <c r="E13" s="2"/>
      <c r="F13" s="73"/>
      <c r="G13" s="73"/>
    </row>
    <row r="14" spans="1:7" ht="24" customHeight="1">
      <c r="A14" s="21"/>
      <c r="B14" s="2"/>
      <c r="C14" s="2"/>
      <c r="D14" s="2"/>
      <c r="E14" s="2"/>
      <c r="F14" s="73"/>
      <c r="G14" s="73"/>
    </row>
    <row r="15" spans="1:7" ht="24" customHeight="1">
      <c r="A15" s="21"/>
      <c r="B15" s="2"/>
      <c r="C15" s="2"/>
      <c r="D15" s="2"/>
      <c r="E15" s="2"/>
      <c r="F15" s="73"/>
      <c r="G15" s="73"/>
    </row>
    <row r="16" spans="1:7" ht="25.5" customHeight="1">
      <c r="A16" s="21"/>
      <c r="B16" s="2"/>
      <c r="C16" s="2"/>
      <c r="D16" s="2"/>
      <c r="E16" s="2"/>
      <c r="F16" s="73"/>
      <c r="G16" s="73"/>
    </row>
    <row r="17" spans="1:7" ht="50.25" customHeight="1">
      <c r="A17" s="21"/>
      <c r="B17" s="114" t="s">
        <v>43</v>
      </c>
      <c r="C17" s="115"/>
      <c r="D17" s="71"/>
      <c r="E17" s="71"/>
      <c r="F17" s="75"/>
      <c r="G17" s="75"/>
    </row>
    <row r="18" spans="1:7" ht="25.5" customHeight="1">
      <c r="A18" s="21"/>
      <c r="B18" s="2"/>
      <c r="C18" s="2"/>
      <c r="D18" s="2"/>
      <c r="E18" s="2"/>
      <c r="F18" s="73"/>
      <c r="G18" s="73"/>
    </row>
    <row r="19" spans="1:7" ht="28.5" customHeight="1">
      <c r="A19" s="21"/>
      <c r="B19" s="2"/>
      <c r="C19" s="2"/>
      <c r="D19" s="2"/>
      <c r="E19" s="2"/>
      <c r="F19" s="73"/>
      <c r="G19" s="73"/>
    </row>
    <row r="20" spans="1:7" ht="50.25" customHeight="1">
      <c r="A20" s="21"/>
      <c r="B20" s="114" t="s">
        <v>185</v>
      </c>
      <c r="C20" s="115"/>
      <c r="D20" s="22"/>
      <c r="E20" s="22"/>
      <c r="F20" s="74"/>
      <c r="G20" s="74"/>
    </row>
    <row r="21" spans="1:7" ht="24.75" customHeight="1">
      <c r="A21" s="21"/>
      <c r="B21" s="2"/>
      <c r="C21" s="2"/>
      <c r="D21" s="27"/>
      <c r="E21" s="24"/>
      <c r="F21" s="73"/>
      <c r="G21" s="73"/>
    </row>
    <row r="22" spans="1:7" ht="24.75" customHeight="1">
      <c r="A22" s="21"/>
      <c r="B22" s="2"/>
      <c r="C22" s="2"/>
      <c r="D22" s="27"/>
      <c r="E22" s="24"/>
      <c r="F22" s="73"/>
      <c r="G22" s="73"/>
    </row>
    <row r="23" spans="1:7" ht="24.75" customHeight="1">
      <c r="A23" s="21"/>
      <c r="B23" s="2"/>
      <c r="C23" s="2"/>
      <c r="D23" s="27"/>
      <c r="E23" s="24"/>
      <c r="F23" s="73"/>
      <c r="G23" s="73"/>
    </row>
    <row r="24" spans="1:7" ht="24.75" customHeight="1">
      <c r="A24" s="21"/>
      <c r="B24" s="2"/>
      <c r="C24" s="2"/>
      <c r="D24" s="27"/>
      <c r="E24" s="24"/>
      <c r="F24" s="73"/>
      <c r="G24" s="73"/>
    </row>
    <row r="25" spans="1:7" ht="24.75" customHeight="1">
      <c r="A25" s="21"/>
      <c r="B25" s="2"/>
      <c r="C25" s="2"/>
      <c r="D25" s="27"/>
      <c r="E25" s="24"/>
      <c r="F25" s="73"/>
      <c r="G25" s="73"/>
    </row>
    <row r="26" spans="1:7" ht="24.75" customHeight="1">
      <c r="A26" s="21"/>
      <c r="B26" s="2"/>
      <c r="C26" s="2"/>
      <c r="D26" s="27"/>
      <c r="E26" s="24"/>
      <c r="F26" s="73"/>
      <c r="G26" s="73"/>
    </row>
    <row r="27" spans="1:7" ht="24.75" customHeight="1">
      <c r="A27" s="21"/>
      <c r="B27" s="2"/>
      <c r="C27" s="2"/>
      <c r="D27" s="27"/>
      <c r="E27" s="24"/>
      <c r="F27" s="73"/>
      <c r="G27" s="73"/>
    </row>
    <row r="28" spans="1:7" ht="24.75" customHeight="1">
      <c r="A28" s="21"/>
      <c r="B28" s="2"/>
      <c r="C28" s="2"/>
      <c r="D28" s="27"/>
      <c r="E28" s="24"/>
      <c r="F28" s="73"/>
      <c r="G28" s="73"/>
    </row>
    <row r="29" spans="1:7" ht="32.25" customHeight="1">
      <c r="A29" s="113"/>
      <c r="B29" s="113"/>
      <c r="C29" s="113"/>
      <c r="D29" s="102" t="s">
        <v>44</v>
      </c>
      <c r="E29" s="102"/>
      <c r="F29" s="8">
        <f>IF(SUM(F5:F28)&gt;100,100,SUM(F5:F28))</f>
        <v>0</v>
      </c>
      <c r="G29" s="8">
        <f>IF(SUM(G5:G28)&gt;100,100,SUM(G5:G28))</f>
        <v>0</v>
      </c>
    </row>
    <row r="30" spans="2:5" ht="12.75">
      <c r="B30" s="11"/>
      <c r="C30" s="11"/>
      <c r="D30" s="11"/>
      <c r="E30" s="11"/>
    </row>
    <row r="31" spans="1:6" ht="12.75">
      <c r="A31" s="111" t="s">
        <v>45</v>
      </c>
      <c r="B31" s="111"/>
      <c r="C31" s="111"/>
      <c r="D31" s="111"/>
      <c r="E31" s="111"/>
      <c r="F31" s="111"/>
    </row>
    <row r="32" spans="1:6" ht="21" customHeight="1">
      <c r="A32" s="112"/>
      <c r="B32" s="112"/>
      <c r="C32" s="112"/>
      <c r="D32" s="112"/>
      <c r="E32" s="112"/>
      <c r="F32" s="112"/>
    </row>
    <row r="34" spans="1:4" ht="19.5" customHeight="1">
      <c r="A34" s="45" t="s">
        <v>1</v>
      </c>
      <c r="B34" s="110" t="s">
        <v>47</v>
      </c>
      <c r="C34" s="110"/>
      <c r="D34" s="110"/>
    </row>
    <row r="35" spans="1:5" ht="31.5">
      <c r="A35" s="46"/>
      <c r="B35" s="50" t="s">
        <v>48</v>
      </c>
      <c r="C35" s="51" t="s">
        <v>170</v>
      </c>
      <c r="D35" s="14" t="s">
        <v>88</v>
      </c>
      <c r="E35" s="14" t="s">
        <v>174</v>
      </c>
    </row>
    <row r="36" spans="1:5" ht="12.75">
      <c r="A36" s="21"/>
      <c r="B36" s="29"/>
      <c r="C36" s="2"/>
      <c r="D36" s="72"/>
      <c r="E36" s="72"/>
    </row>
    <row r="37" spans="1:5" ht="12.75">
      <c r="A37" s="21"/>
      <c r="B37" s="25"/>
      <c r="C37" s="25"/>
      <c r="D37" s="72"/>
      <c r="E37" s="72"/>
    </row>
    <row r="38" spans="1:5" ht="14.25">
      <c r="A38" s="21"/>
      <c r="B38" s="2"/>
      <c r="C38" s="2"/>
      <c r="D38" s="73"/>
      <c r="E38" s="73"/>
    </row>
    <row r="39" spans="1:5" ht="12.75">
      <c r="A39" s="21"/>
      <c r="B39" s="25"/>
      <c r="C39" s="25"/>
      <c r="D39" s="72"/>
      <c r="E39" s="72"/>
    </row>
    <row r="40" spans="1:5" ht="31.5">
      <c r="A40" s="21"/>
      <c r="B40" s="53"/>
      <c r="C40" s="4" t="s">
        <v>125</v>
      </c>
      <c r="D40" s="8">
        <f>IF(SUM(D36:D39)&gt;60,60,SUM(D36:D39))</f>
        <v>0</v>
      </c>
      <c r="E40" s="8">
        <f>IF(SUM(E36:E39)&gt;50,50,SUM(E36:E39))</f>
        <v>0</v>
      </c>
    </row>
    <row r="42" spans="1:6" ht="12.75">
      <c r="A42" s="111" t="s">
        <v>45</v>
      </c>
      <c r="B42" s="111"/>
      <c r="C42" s="111"/>
      <c r="D42" s="111"/>
      <c r="E42" s="111"/>
      <c r="F42" s="111"/>
    </row>
    <row r="43" spans="1:6" ht="21" customHeight="1">
      <c r="A43" s="112"/>
      <c r="B43" s="112"/>
      <c r="C43" s="112"/>
      <c r="D43" s="112"/>
      <c r="E43" s="112"/>
      <c r="F43" s="112"/>
    </row>
    <row r="45" spans="1:4" ht="19.5" customHeight="1">
      <c r="A45" s="45" t="s">
        <v>2</v>
      </c>
      <c r="B45" s="110" t="s">
        <v>49</v>
      </c>
      <c r="C45" s="110"/>
      <c r="D45" s="110"/>
    </row>
    <row r="46" spans="1:5" ht="31.5">
      <c r="A46" s="46"/>
      <c r="B46" s="54" t="s">
        <v>50</v>
      </c>
      <c r="C46" s="51" t="s">
        <v>51</v>
      </c>
      <c r="D46" s="14" t="s">
        <v>88</v>
      </c>
      <c r="E46" s="14" t="s">
        <v>174</v>
      </c>
    </row>
    <row r="47" spans="1:5" ht="25.5">
      <c r="A47" s="21"/>
      <c r="B47" s="2" t="s">
        <v>186</v>
      </c>
      <c r="C47" s="6"/>
      <c r="D47" s="5"/>
      <c r="E47" s="5"/>
    </row>
    <row r="48" spans="1:5" ht="25.5">
      <c r="A48" s="21"/>
      <c r="B48" s="2" t="s">
        <v>187</v>
      </c>
      <c r="C48" s="25"/>
      <c r="D48" s="5"/>
      <c r="E48" s="5"/>
    </row>
    <row r="49" spans="1:5" ht="25.5">
      <c r="A49" s="21"/>
      <c r="B49" s="2" t="s">
        <v>188</v>
      </c>
      <c r="C49" s="2"/>
      <c r="D49" s="3"/>
      <c r="E49" s="3"/>
    </row>
    <row r="50" spans="1:5" ht="25.5">
      <c r="A50" s="21"/>
      <c r="B50" s="2" t="s">
        <v>189</v>
      </c>
      <c r="C50" s="2"/>
      <c r="D50" s="3"/>
      <c r="E50" s="3"/>
    </row>
    <row r="51" spans="1:5" ht="12.75">
      <c r="A51" s="21"/>
      <c r="B51" s="49" t="s">
        <v>53</v>
      </c>
      <c r="C51" s="25"/>
      <c r="D51" s="5"/>
      <c r="E51" s="5"/>
    </row>
    <row r="52" spans="1:5" ht="12.75">
      <c r="A52" s="21"/>
      <c r="B52" s="49" t="s">
        <v>54</v>
      </c>
      <c r="C52" s="25"/>
      <c r="D52" s="9"/>
      <c r="E52" s="9"/>
    </row>
    <row r="53" spans="1:5" ht="12.75">
      <c r="A53" s="21"/>
      <c r="B53" s="49" t="s">
        <v>55</v>
      </c>
      <c r="C53" s="25"/>
      <c r="D53" s="9"/>
      <c r="E53" s="9"/>
    </row>
    <row r="54" spans="1:5" ht="12.75">
      <c r="A54" s="21"/>
      <c r="B54" s="49" t="s">
        <v>56</v>
      </c>
      <c r="C54" s="25"/>
      <c r="D54" s="9"/>
      <c r="E54" s="9"/>
    </row>
    <row r="55" spans="1:5" ht="12.75">
      <c r="A55" s="21"/>
      <c r="B55" s="49" t="s">
        <v>57</v>
      </c>
      <c r="C55" s="25"/>
      <c r="D55" s="9"/>
      <c r="E55" s="9"/>
    </row>
    <row r="56" spans="1:5" ht="31.5">
      <c r="A56" s="21"/>
      <c r="B56" s="53"/>
      <c r="C56" s="4" t="s">
        <v>52</v>
      </c>
      <c r="D56" s="8">
        <f>IF(SUM(D47:D55)&gt;80,80,SUM(D47:D55))</f>
        <v>0</v>
      </c>
      <c r="E56" s="8">
        <f>IF(SUM(E47:E55)&gt;80,80,SUM(E47:E55))</f>
        <v>0</v>
      </c>
    </row>
    <row r="58" spans="1:6" ht="12.75">
      <c r="A58" s="111" t="s">
        <v>58</v>
      </c>
      <c r="B58" s="111"/>
      <c r="C58" s="111"/>
      <c r="D58" s="111"/>
      <c r="E58" s="111"/>
      <c r="F58" s="111"/>
    </row>
    <row r="59" spans="1:6" ht="21" customHeight="1">
      <c r="A59" s="112"/>
      <c r="B59" s="112"/>
      <c r="C59" s="112"/>
      <c r="D59" s="112"/>
      <c r="E59" s="112"/>
      <c r="F59" s="112"/>
    </row>
    <row r="61" spans="1:4" ht="19.5" customHeight="1">
      <c r="A61" s="45" t="s">
        <v>3</v>
      </c>
      <c r="B61" s="110" t="s">
        <v>59</v>
      </c>
      <c r="C61" s="110"/>
      <c r="D61" s="110"/>
    </row>
    <row r="62" spans="1:5" ht="31.5">
      <c r="A62" s="46"/>
      <c r="B62" s="54" t="s">
        <v>50</v>
      </c>
      <c r="C62" s="51" t="s">
        <v>51</v>
      </c>
      <c r="D62" s="14" t="s">
        <v>88</v>
      </c>
      <c r="E62" s="14" t="s">
        <v>174</v>
      </c>
    </row>
    <row r="63" spans="1:5" ht="28.5">
      <c r="A63" s="21"/>
      <c r="B63" s="55" t="s">
        <v>190</v>
      </c>
      <c r="C63" s="6"/>
      <c r="D63" s="5"/>
      <c r="E63" s="5"/>
    </row>
    <row r="64" spans="1:5" ht="25.5">
      <c r="A64" s="21"/>
      <c r="B64" s="81" t="s">
        <v>194</v>
      </c>
      <c r="C64" s="25"/>
      <c r="D64" s="5"/>
      <c r="E64" s="5"/>
    </row>
    <row r="65" spans="1:5" ht="25.5">
      <c r="A65" s="21"/>
      <c r="B65" s="81" t="s">
        <v>193</v>
      </c>
      <c r="C65" s="25"/>
      <c r="D65" s="5"/>
      <c r="E65" s="5"/>
    </row>
    <row r="66" spans="1:5" ht="25.5">
      <c r="A66" s="21"/>
      <c r="B66" s="81" t="s">
        <v>192</v>
      </c>
      <c r="C66" s="25"/>
      <c r="D66" s="5"/>
      <c r="E66" s="5"/>
    </row>
    <row r="67" spans="1:5" ht="25.5">
      <c r="A67" s="21"/>
      <c r="B67" s="81" t="s">
        <v>191</v>
      </c>
      <c r="C67" s="2"/>
      <c r="D67" s="3"/>
      <c r="E67" s="3"/>
    </row>
    <row r="68" spans="1:5" ht="12.75">
      <c r="A68" s="21"/>
      <c r="B68" s="82" t="s">
        <v>196</v>
      </c>
      <c r="C68" s="25"/>
      <c r="D68" s="9"/>
      <c r="E68" s="9"/>
    </row>
    <row r="69" spans="1:5" ht="12.75">
      <c r="A69" s="21"/>
      <c r="B69" s="82" t="s">
        <v>195</v>
      </c>
      <c r="C69" s="25"/>
      <c r="D69" s="9"/>
      <c r="E69" s="9"/>
    </row>
    <row r="70" spans="1:5" ht="12.75">
      <c r="A70" s="21"/>
      <c r="B70" s="56" t="s">
        <v>60</v>
      </c>
      <c r="C70" s="25"/>
      <c r="D70" s="9"/>
      <c r="E70" s="9"/>
    </row>
    <row r="71" spans="1:5" ht="12.75">
      <c r="A71" s="21"/>
      <c r="B71" s="56" t="s">
        <v>57</v>
      </c>
      <c r="C71" s="25"/>
      <c r="D71" s="9"/>
      <c r="E71" s="9"/>
    </row>
    <row r="72" spans="1:5" ht="51.75" customHeight="1">
      <c r="A72" s="21"/>
      <c r="B72" s="53"/>
      <c r="C72" s="4" t="s">
        <v>52</v>
      </c>
      <c r="D72" s="8">
        <f>IF(SUM(D63:D71)&gt;80,80,SUM(D63:D71))</f>
        <v>0</v>
      </c>
      <c r="E72" s="8">
        <f>IF(SUM(E63:E71)&gt;80,80,SUM(E63:E71))</f>
        <v>0</v>
      </c>
    </row>
    <row r="74" spans="1:6" ht="12.75">
      <c r="A74" s="111" t="s">
        <v>58</v>
      </c>
      <c r="B74" s="111"/>
      <c r="C74" s="111"/>
      <c r="D74" s="111"/>
      <c r="E74" s="111"/>
      <c r="F74" s="111"/>
    </row>
    <row r="75" spans="1:6" ht="21" customHeight="1">
      <c r="A75" s="112"/>
      <c r="B75" s="112"/>
      <c r="C75" s="112"/>
      <c r="D75" s="112"/>
      <c r="E75" s="112"/>
      <c r="F75" s="112"/>
    </row>
    <row r="77" spans="2:5" ht="31.5">
      <c r="B77" s="105" t="s">
        <v>61</v>
      </c>
      <c r="C77" s="106"/>
      <c r="D77" s="31" t="s">
        <v>62</v>
      </c>
      <c r="E77" s="76" t="s">
        <v>174</v>
      </c>
    </row>
    <row r="78" spans="2:5" ht="12.75">
      <c r="B78" s="107" t="s">
        <v>197</v>
      </c>
      <c r="C78" s="108"/>
      <c r="D78" s="30">
        <f>F29</f>
        <v>0</v>
      </c>
      <c r="E78" s="30">
        <f>G29</f>
        <v>0</v>
      </c>
    </row>
    <row r="79" spans="2:5" ht="12.75">
      <c r="B79" s="107" t="s">
        <v>63</v>
      </c>
      <c r="C79" s="108"/>
      <c r="D79" s="30">
        <f>D40</f>
        <v>0</v>
      </c>
      <c r="E79" s="30">
        <f>E40</f>
        <v>0</v>
      </c>
    </row>
    <row r="80" spans="2:5" ht="28.5" customHeight="1">
      <c r="B80" s="103" t="s">
        <v>198</v>
      </c>
      <c r="C80" s="104"/>
      <c r="D80" s="30">
        <f>D56</f>
        <v>0</v>
      </c>
      <c r="E80" s="30">
        <f>E56</f>
        <v>0</v>
      </c>
    </row>
    <row r="81" spans="2:5" ht="19.5" customHeight="1">
      <c r="B81" s="109" t="s">
        <v>64</v>
      </c>
      <c r="C81" s="108"/>
      <c r="D81" s="30">
        <f>D72</f>
        <v>0</v>
      </c>
      <c r="E81" s="30">
        <f>E72</f>
        <v>0</v>
      </c>
    </row>
    <row r="82" spans="2:5" ht="33.75" customHeight="1">
      <c r="B82" s="100" t="s">
        <v>173</v>
      </c>
      <c r="C82" s="101"/>
      <c r="D82" s="8">
        <f>IF(SUM(D78:D81)&gt;320,320,SUM(D78:D81))</f>
        <v>0</v>
      </c>
      <c r="E82" s="8">
        <f>IF(SUM(E78:E81)&gt;320,320,SUM(E78:E81))</f>
        <v>0</v>
      </c>
    </row>
  </sheetData>
  <sheetProtection sheet="1" insertColumns="0" insertRows="0" selectLockedCells="1"/>
  <mergeCells count="26">
    <mergeCell ref="A29:C29"/>
    <mergeCell ref="B4:C4"/>
    <mergeCell ref="B9:C9"/>
    <mergeCell ref="A59:F59"/>
    <mergeCell ref="B12:C12"/>
    <mergeCell ref="B17:C17"/>
    <mergeCell ref="B20:C20"/>
    <mergeCell ref="A75:F75"/>
    <mergeCell ref="B79:C79"/>
    <mergeCell ref="B34:D34"/>
    <mergeCell ref="A31:F31"/>
    <mergeCell ref="A32:F32"/>
    <mergeCell ref="A42:F42"/>
    <mergeCell ref="A43:F43"/>
    <mergeCell ref="B45:D45"/>
    <mergeCell ref="A58:F58"/>
    <mergeCell ref="A1:G1"/>
    <mergeCell ref="B2:F2"/>
    <mergeCell ref="B82:C82"/>
    <mergeCell ref="D29:E29"/>
    <mergeCell ref="B80:C80"/>
    <mergeCell ref="B77:C77"/>
    <mergeCell ref="B78:C78"/>
    <mergeCell ref="B81:C81"/>
    <mergeCell ref="B61:D61"/>
    <mergeCell ref="A74:F74"/>
  </mergeCells>
  <conditionalFormatting sqref="D72:E72 D56:E56">
    <cfRule type="cellIs" priority="1" dxfId="1" operator="greaterThan" stopIfTrue="1">
      <formula>80</formula>
    </cfRule>
    <cfRule type="cellIs" priority="2" dxfId="0" operator="between" stopIfTrue="1">
      <formula>1</formula>
      <formula>80</formula>
    </cfRule>
  </conditionalFormatting>
  <conditionalFormatting sqref="D82:E82">
    <cfRule type="cellIs" priority="3" dxfId="1" operator="greaterThan" stopIfTrue="1">
      <formula>320</formula>
    </cfRule>
    <cfRule type="cellIs" priority="4" dxfId="0" operator="between" stopIfTrue="1">
      <formula>1</formula>
      <formula>320</formula>
    </cfRule>
  </conditionalFormatting>
  <conditionalFormatting sqref="F29:G29">
    <cfRule type="cellIs" priority="5" dxfId="1" operator="greaterThan" stopIfTrue="1">
      <formula>100</formula>
    </cfRule>
    <cfRule type="cellIs" priority="6" dxfId="0" operator="between" stopIfTrue="1">
      <formula>1</formula>
      <formula>100</formula>
    </cfRule>
  </conditionalFormatting>
  <conditionalFormatting sqref="E40">
    <cfRule type="cellIs" priority="7" dxfId="1" operator="greaterThan" stopIfTrue="1">
      <formula>50</formula>
    </cfRule>
    <cfRule type="cellIs" priority="8" dxfId="0" operator="between" stopIfTrue="1">
      <formula>1</formula>
      <formula>50</formula>
    </cfRule>
  </conditionalFormatting>
  <conditionalFormatting sqref="D40">
    <cfRule type="cellIs" priority="9" dxfId="1" operator="greaterThan" stopIfTrue="1">
      <formula>60</formula>
    </cfRule>
    <cfRule type="cellIs" priority="10" dxfId="0" operator="between" stopIfTrue="1">
      <formula>1</formula>
      <formula>60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showGridLines="0" zoomScale="85" zoomScaleNormal="85" zoomScalePageLayoutView="0" workbookViewId="0" topLeftCell="A1">
      <pane ySplit="1" topLeftCell="A2" activePane="bottomLeft" state="frozen"/>
      <selection pane="topLeft" activeCell="H9" sqref="H9"/>
      <selection pane="bottomLeft" activeCell="C24" sqref="C24"/>
    </sheetView>
  </sheetViews>
  <sheetFormatPr defaultColWidth="9.140625" defaultRowHeight="12.75"/>
  <cols>
    <col min="1" max="1" width="3.57421875" style="13" bestFit="1" customWidth="1"/>
    <col min="2" max="2" width="28.140625" style="12" bestFit="1" customWidth="1"/>
    <col min="3" max="3" width="29.421875" style="12" customWidth="1"/>
    <col min="4" max="5" width="23.28125" style="12" customWidth="1"/>
    <col min="6" max="6" width="17.00390625" style="12" customWidth="1"/>
    <col min="7" max="7" width="17.57421875" style="12" bestFit="1" customWidth="1"/>
    <col min="8" max="16384" width="9.140625" style="12" customWidth="1"/>
  </cols>
  <sheetData>
    <row r="1" spans="1:6" ht="31.5" customHeight="1">
      <c r="A1" s="116" t="s">
        <v>65</v>
      </c>
      <c r="B1" s="117"/>
      <c r="C1" s="117"/>
      <c r="D1" s="117"/>
      <c r="E1" s="117"/>
      <c r="F1" s="118"/>
    </row>
    <row r="2" spans="1:6" ht="34.5" customHeight="1">
      <c r="A2" s="45" t="s">
        <v>67</v>
      </c>
      <c r="B2" s="97" t="s">
        <v>66</v>
      </c>
      <c r="C2" s="98"/>
      <c r="D2" s="98"/>
      <c r="E2" s="98"/>
      <c r="F2" s="99"/>
    </row>
    <row r="3" spans="1:6" ht="34.5" customHeight="1">
      <c r="A3" s="49"/>
      <c r="B3" s="103" t="s">
        <v>199</v>
      </c>
      <c r="C3" s="131"/>
      <c r="D3" s="131"/>
      <c r="E3" s="131"/>
      <c r="F3" s="104"/>
    </row>
    <row r="4" spans="1:6" ht="34.5" customHeight="1">
      <c r="A4" s="57"/>
      <c r="B4" s="122" t="s">
        <v>68</v>
      </c>
      <c r="C4" s="123"/>
      <c r="D4" s="123"/>
      <c r="E4" s="123"/>
      <c r="F4" s="124"/>
    </row>
    <row r="5" spans="1:6" ht="181.5" customHeight="1">
      <c r="A5" s="57"/>
      <c r="B5" s="125"/>
      <c r="C5" s="126"/>
      <c r="D5" s="126"/>
      <c r="E5" s="126"/>
      <c r="F5" s="127"/>
    </row>
    <row r="6" spans="1:6" s="18" customFormat="1" ht="12.75">
      <c r="A6" s="57"/>
      <c r="B6" s="58"/>
      <c r="C6" s="58"/>
      <c r="D6" s="58"/>
      <c r="E6" s="58"/>
      <c r="F6" s="58"/>
    </row>
    <row r="7" spans="1:7" ht="50.25" customHeight="1">
      <c r="A7" s="20" t="s">
        <v>10</v>
      </c>
      <c r="B7" s="110" t="s">
        <v>69</v>
      </c>
      <c r="C7" s="110"/>
      <c r="D7" s="110"/>
      <c r="E7" s="110"/>
      <c r="F7" s="110"/>
      <c r="G7" s="110"/>
    </row>
    <row r="8" spans="1:7" ht="33" customHeight="1">
      <c r="A8" s="21"/>
      <c r="B8" s="71"/>
      <c r="C8" s="33">
        <v>2010</v>
      </c>
      <c r="D8" s="33">
        <v>2011</v>
      </c>
      <c r="E8" s="33">
        <v>2012</v>
      </c>
      <c r="F8" s="33">
        <v>2013</v>
      </c>
      <c r="G8" s="59" t="s">
        <v>70</v>
      </c>
    </row>
    <row r="9" spans="1:7" ht="25.5" customHeight="1">
      <c r="A9" s="21"/>
      <c r="B9" s="10" t="s">
        <v>71</v>
      </c>
      <c r="C9" s="2"/>
      <c r="D9" s="27"/>
      <c r="E9" s="24"/>
      <c r="F9" s="32"/>
      <c r="G9" s="5"/>
    </row>
    <row r="10" spans="1:7" ht="25.5" customHeight="1">
      <c r="A10" s="21"/>
      <c r="B10" s="10" t="s">
        <v>72</v>
      </c>
      <c r="C10" s="2"/>
      <c r="D10" s="27"/>
      <c r="E10" s="24"/>
      <c r="F10" s="3"/>
      <c r="G10" s="5"/>
    </row>
    <row r="11" spans="1:7" ht="25.5" customHeight="1">
      <c r="A11" s="21"/>
      <c r="B11" s="10" t="s">
        <v>73</v>
      </c>
      <c r="C11" s="2"/>
      <c r="D11" s="27"/>
      <c r="E11" s="24"/>
      <c r="F11" s="3"/>
      <c r="G11" s="5"/>
    </row>
    <row r="12" spans="1:7" ht="25.5" customHeight="1">
      <c r="A12" s="21"/>
      <c r="B12" s="10" t="s">
        <v>74</v>
      </c>
      <c r="C12" s="2"/>
      <c r="D12" s="27"/>
      <c r="E12" s="24"/>
      <c r="F12" s="3"/>
      <c r="G12" s="5"/>
    </row>
    <row r="13" spans="1:7" ht="25.5" customHeight="1">
      <c r="A13" s="21"/>
      <c r="B13" s="10" t="s">
        <v>75</v>
      </c>
      <c r="C13" s="2"/>
      <c r="D13" s="27"/>
      <c r="E13" s="24"/>
      <c r="F13" s="3"/>
      <c r="G13" s="5"/>
    </row>
    <row r="14" spans="1:7" ht="25.5" customHeight="1">
      <c r="A14" s="21"/>
      <c r="B14" s="10" t="s">
        <v>76</v>
      </c>
      <c r="C14" s="2"/>
      <c r="D14" s="27"/>
      <c r="E14" s="24"/>
      <c r="F14" s="3"/>
      <c r="G14" s="5"/>
    </row>
    <row r="15" spans="1:7" ht="25.5" customHeight="1">
      <c r="A15" s="21"/>
      <c r="B15" s="10" t="s">
        <v>77</v>
      </c>
      <c r="C15" s="2"/>
      <c r="D15" s="27"/>
      <c r="E15" s="24"/>
      <c r="F15" s="3"/>
      <c r="G15" s="5"/>
    </row>
    <row r="16" spans="1:7" ht="28.5" customHeight="1">
      <c r="A16" s="21"/>
      <c r="B16" s="10" t="s">
        <v>74</v>
      </c>
      <c r="C16" s="2"/>
      <c r="D16" s="27"/>
      <c r="E16" s="24"/>
      <c r="F16" s="3"/>
      <c r="G16" s="5"/>
    </row>
    <row r="17" spans="1:7" ht="28.5" customHeight="1">
      <c r="A17" s="21"/>
      <c r="B17" s="14" t="s">
        <v>78</v>
      </c>
      <c r="C17" s="10">
        <f>SUM(C9:C16)</f>
        <v>0</v>
      </c>
      <c r="D17" s="10">
        <f>SUM(D9:D16)</f>
        <v>0</v>
      </c>
      <c r="E17" s="10">
        <f>SUM(E9:E16)</f>
        <v>0</v>
      </c>
      <c r="F17" s="10">
        <f>SUM(F9:F16)</f>
        <v>0</v>
      </c>
      <c r="G17" s="10">
        <f>SUM(G9:G16)</f>
        <v>0</v>
      </c>
    </row>
    <row r="18" spans="1:6" s="18" customFormat="1" ht="28.5" customHeight="1">
      <c r="A18" s="21"/>
      <c r="B18" s="60"/>
      <c r="C18" s="53"/>
      <c r="D18" s="61"/>
      <c r="E18" s="62"/>
      <c r="F18" s="63"/>
    </row>
    <row r="19" spans="1:6" ht="34.5" customHeight="1">
      <c r="A19" s="20" t="s">
        <v>11</v>
      </c>
      <c r="B19" s="110" t="s">
        <v>79</v>
      </c>
      <c r="C19" s="110"/>
      <c r="D19" s="110"/>
      <c r="E19" s="110"/>
      <c r="F19" s="110"/>
    </row>
    <row r="20" spans="1:6" ht="34.5" customHeight="1">
      <c r="A20" s="49"/>
      <c r="B20" s="103" t="s">
        <v>200</v>
      </c>
      <c r="C20" s="131"/>
      <c r="D20" s="131"/>
      <c r="E20" s="131"/>
      <c r="F20" s="104"/>
    </row>
    <row r="21" spans="1:6" ht="34.5" customHeight="1">
      <c r="A21" s="57"/>
      <c r="B21" s="122" t="s">
        <v>80</v>
      </c>
      <c r="C21" s="123"/>
      <c r="D21" s="123"/>
      <c r="E21" s="123"/>
      <c r="F21" s="124"/>
    </row>
    <row r="22" spans="1:6" ht="120.75" customHeight="1">
      <c r="A22" s="57"/>
      <c r="B22" s="128"/>
      <c r="C22" s="129"/>
      <c r="D22" s="129"/>
      <c r="E22" s="129"/>
      <c r="F22" s="130"/>
    </row>
    <row r="23" spans="1:6" ht="22.5" customHeight="1">
      <c r="A23" s="21"/>
      <c r="B23" s="52" t="s">
        <v>81</v>
      </c>
      <c r="C23" s="52" t="s">
        <v>82</v>
      </c>
      <c r="D23" s="52" t="s">
        <v>83</v>
      </c>
      <c r="E23" s="52" t="s">
        <v>84</v>
      </c>
      <c r="F23" s="52" t="s">
        <v>85</v>
      </c>
    </row>
    <row r="24" spans="1:6" ht="25.5" customHeight="1">
      <c r="A24" s="21"/>
      <c r="B24" s="24">
        <v>2010</v>
      </c>
      <c r="C24" s="2"/>
      <c r="D24" s="27"/>
      <c r="E24" s="24"/>
      <c r="F24" s="3"/>
    </row>
    <row r="25" spans="1:6" ht="25.5" customHeight="1">
      <c r="A25" s="21"/>
      <c r="B25" s="24">
        <v>2011</v>
      </c>
      <c r="C25" s="2"/>
      <c r="D25" s="27"/>
      <c r="E25" s="24"/>
      <c r="F25" s="3"/>
    </row>
    <row r="26" spans="1:6" ht="25.5" customHeight="1">
      <c r="A26" s="21"/>
      <c r="B26" s="24">
        <v>2012</v>
      </c>
      <c r="C26" s="2"/>
      <c r="D26" s="27"/>
      <c r="E26" s="24"/>
      <c r="F26" s="3"/>
    </row>
    <row r="27" spans="1:6" ht="28.5" customHeight="1">
      <c r="A27" s="21"/>
      <c r="B27" s="24">
        <v>2013</v>
      </c>
      <c r="C27" s="2"/>
      <c r="D27" s="27"/>
      <c r="E27" s="24"/>
      <c r="F27" s="3"/>
    </row>
    <row r="28" spans="1:6" s="18" customFormat="1" ht="28.5" customHeight="1">
      <c r="A28" s="21"/>
      <c r="B28" s="53"/>
      <c r="C28" s="53"/>
      <c r="D28" s="61"/>
      <c r="E28" s="62"/>
      <c r="F28" s="63"/>
    </row>
    <row r="29" spans="1:7" ht="34.5" customHeight="1">
      <c r="A29" s="20" t="s">
        <v>12</v>
      </c>
      <c r="B29" s="110" t="s">
        <v>86</v>
      </c>
      <c r="C29" s="110"/>
      <c r="D29" s="110" t="s">
        <v>87</v>
      </c>
      <c r="E29" s="110"/>
      <c r="F29" s="28" t="s">
        <v>88</v>
      </c>
      <c r="G29" s="28" t="s">
        <v>174</v>
      </c>
    </row>
    <row r="30" spans="1:7" ht="50.25" customHeight="1">
      <c r="A30" s="21"/>
      <c r="B30" s="120" t="s">
        <v>89</v>
      </c>
      <c r="C30" s="121"/>
      <c r="D30" s="119"/>
      <c r="E30" s="119"/>
      <c r="F30" s="29"/>
      <c r="G30" s="29"/>
    </row>
    <row r="31" spans="1:7" ht="50.25" customHeight="1">
      <c r="A31" s="21"/>
      <c r="B31" s="120" t="s">
        <v>90</v>
      </c>
      <c r="C31" s="121"/>
      <c r="D31" s="119"/>
      <c r="E31" s="119"/>
      <c r="F31" s="29"/>
      <c r="G31" s="29"/>
    </row>
    <row r="32" spans="1:7" ht="50.25" customHeight="1">
      <c r="A32" s="21"/>
      <c r="B32" s="120" t="s">
        <v>91</v>
      </c>
      <c r="C32" s="121"/>
      <c r="D32" s="119"/>
      <c r="E32" s="119"/>
      <c r="F32" s="29"/>
      <c r="G32" s="29"/>
    </row>
    <row r="33" spans="1:7" ht="50.25" customHeight="1">
      <c r="A33" s="21"/>
      <c r="B33" s="120" t="s">
        <v>92</v>
      </c>
      <c r="C33" s="121"/>
      <c r="D33" s="119"/>
      <c r="E33" s="119"/>
      <c r="F33" s="29"/>
      <c r="G33" s="29"/>
    </row>
    <row r="34" spans="1:7" ht="50.25" customHeight="1">
      <c r="A34" s="21"/>
      <c r="B34" s="120" t="s">
        <v>91</v>
      </c>
      <c r="C34" s="121"/>
      <c r="D34" s="119"/>
      <c r="E34" s="119"/>
      <c r="F34" s="29"/>
      <c r="G34" s="29"/>
    </row>
    <row r="35" spans="1:7" ht="49.5" customHeight="1">
      <c r="A35" s="21"/>
      <c r="B35" s="120" t="s">
        <v>93</v>
      </c>
      <c r="C35" s="121"/>
      <c r="D35" s="119"/>
      <c r="E35" s="119"/>
      <c r="F35" s="29"/>
      <c r="G35" s="29"/>
    </row>
    <row r="36" spans="1:7" ht="30.75" customHeight="1">
      <c r="A36" s="113"/>
      <c r="B36" s="113"/>
      <c r="C36" s="113"/>
      <c r="D36" s="102" t="s">
        <v>94</v>
      </c>
      <c r="E36" s="102"/>
      <c r="F36" s="8">
        <f>IF(SUM(F30:F35)&gt;160,160,SUM(F30:F35))</f>
        <v>0</v>
      </c>
      <c r="G36" s="8">
        <f>IF(SUM(G30:G35)&gt;160,160,SUM(G30:G35))</f>
        <v>0</v>
      </c>
    </row>
    <row r="37" spans="2:5" ht="12.75">
      <c r="B37" s="11"/>
      <c r="C37" s="11"/>
      <c r="D37" s="11"/>
      <c r="E37" s="11"/>
    </row>
  </sheetData>
  <sheetProtection sheet="1" insertColumns="0" insertRows="0" selectLockedCells="1"/>
  <mergeCells count="26">
    <mergeCell ref="B2:F2"/>
    <mergeCell ref="A36:C36"/>
    <mergeCell ref="B7:G7"/>
    <mergeCell ref="B19:F19"/>
    <mergeCell ref="B20:F20"/>
    <mergeCell ref="B31:C31"/>
    <mergeCell ref="D31:E31"/>
    <mergeCell ref="B34:C34"/>
    <mergeCell ref="B3:F3"/>
    <mergeCell ref="B4:F4"/>
    <mergeCell ref="B5:F5"/>
    <mergeCell ref="D30:E30"/>
    <mergeCell ref="B22:F22"/>
    <mergeCell ref="B29:C29"/>
    <mergeCell ref="D29:E29"/>
    <mergeCell ref="B30:C30"/>
    <mergeCell ref="D36:E36"/>
    <mergeCell ref="A1:F1"/>
    <mergeCell ref="D34:E34"/>
    <mergeCell ref="B35:C35"/>
    <mergeCell ref="D35:E35"/>
    <mergeCell ref="B32:C32"/>
    <mergeCell ref="D32:E32"/>
    <mergeCell ref="B33:C33"/>
    <mergeCell ref="D33:E33"/>
    <mergeCell ref="B21:F21"/>
  </mergeCells>
  <conditionalFormatting sqref="F36:G36">
    <cfRule type="cellIs" priority="1" dxfId="1" operator="greaterThan" stopIfTrue="1">
      <formula>160</formula>
    </cfRule>
    <cfRule type="cellIs" priority="2" dxfId="0" operator="between" stopIfTrue="1">
      <formula>1</formula>
      <formula>160</formula>
    </cfRule>
  </conditionalFormatting>
  <printOptions horizontalCentered="1"/>
  <pageMargins left="0.2362204724409449" right="0.2755905511811024" top="0.3937007874015748" bottom="0.3937007874015748" header="0.5118110236220472" footer="0.5118110236220472"/>
  <pageSetup fitToHeight="1" fitToWidth="1" horizontalDpi="600" verticalDpi="600" orientation="portrait" paperSize="9" scale="54" r:id="rId1"/>
  <ignoredErrors>
    <ignoredError sqref="C17:F1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pane ySplit="1" topLeftCell="A2" activePane="bottomLeft" state="frozen"/>
      <selection pane="topLeft" activeCell="H9" sqref="H9"/>
      <selection pane="bottomLeft" activeCell="D12" sqref="D12:F12"/>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9.7109375" style="12" bestFit="1" customWidth="1"/>
    <col min="6" max="6" width="17.00390625" style="12" customWidth="1"/>
    <col min="7" max="7" width="17.57421875" style="12" customWidth="1"/>
    <col min="8" max="16384" width="9.140625" style="12" customWidth="1"/>
  </cols>
  <sheetData>
    <row r="1" spans="1:6" ht="31.5" customHeight="1">
      <c r="A1" s="116" t="s">
        <v>95</v>
      </c>
      <c r="B1" s="117"/>
      <c r="C1" s="117"/>
      <c r="D1" s="117"/>
      <c r="E1" s="117"/>
      <c r="F1" s="118"/>
    </row>
    <row r="2" spans="1:6" ht="34.5" customHeight="1">
      <c r="A2" s="153" t="s">
        <v>201</v>
      </c>
      <c r="B2" s="154"/>
      <c r="C2" s="154"/>
      <c r="D2" s="154"/>
      <c r="E2" s="154"/>
      <c r="F2" s="155"/>
    </row>
    <row r="3" spans="1:6" ht="34.5" customHeight="1">
      <c r="A3" s="20" t="s">
        <v>96</v>
      </c>
      <c r="B3" s="97" t="s">
        <v>97</v>
      </c>
      <c r="C3" s="98"/>
      <c r="D3" s="98"/>
      <c r="E3" s="98"/>
      <c r="F3" s="99"/>
    </row>
    <row r="4" spans="1:6" ht="43.5" customHeight="1">
      <c r="A4" s="21"/>
      <c r="B4" s="64" t="s">
        <v>98</v>
      </c>
      <c r="C4" s="65" t="s">
        <v>99</v>
      </c>
      <c r="D4" s="33"/>
      <c r="E4" s="65" t="s">
        <v>100</v>
      </c>
      <c r="F4" s="34"/>
    </row>
    <row r="5" spans="1:6" ht="21" customHeight="1">
      <c r="A5" s="21"/>
      <c r="B5" s="148" t="s">
        <v>101</v>
      </c>
      <c r="C5" s="150" t="s">
        <v>102</v>
      </c>
      <c r="D5" s="151"/>
      <c r="E5" s="151"/>
      <c r="F5" s="152"/>
    </row>
    <row r="6" spans="1:6" ht="25.5" customHeight="1">
      <c r="A6" s="21"/>
      <c r="B6" s="149"/>
      <c r="C6" s="134"/>
      <c r="D6" s="135"/>
      <c r="E6" s="135"/>
      <c r="F6" s="136"/>
    </row>
    <row r="7" spans="1:6" ht="43.5" customHeight="1">
      <c r="A7" s="21"/>
      <c r="B7" s="10" t="s">
        <v>103</v>
      </c>
      <c r="C7" s="134"/>
      <c r="D7" s="135"/>
      <c r="E7" s="135"/>
      <c r="F7" s="136"/>
    </row>
    <row r="8" spans="1:6" ht="25.5" customHeight="1">
      <c r="A8" s="21"/>
      <c r="B8" s="10" t="s">
        <v>104</v>
      </c>
      <c r="C8" s="134"/>
      <c r="D8" s="135"/>
      <c r="E8" s="135"/>
      <c r="F8" s="136"/>
    </row>
    <row r="9" spans="1:6" ht="34.5" customHeight="1">
      <c r="A9" s="20" t="s">
        <v>13</v>
      </c>
      <c r="B9" s="97" t="s">
        <v>105</v>
      </c>
      <c r="C9" s="98"/>
      <c r="D9" s="98"/>
      <c r="E9" s="98"/>
      <c r="F9" s="99"/>
    </row>
    <row r="10" spans="1:6" ht="18.75" customHeight="1">
      <c r="A10" s="53"/>
      <c r="B10" s="146"/>
      <c r="C10" s="146"/>
      <c r="D10" s="147" t="s">
        <v>102</v>
      </c>
      <c r="E10" s="147"/>
      <c r="F10" s="147"/>
    </row>
    <row r="11" spans="1:6" ht="25.5" customHeight="1">
      <c r="A11" s="21"/>
      <c r="B11" s="132" t="s">
        <v>106</v>
      </c>
      <c r="C11" s="133"/>
      <c r="D11" s="134"/>
      <c r="E11" s="135"/>
      <c r="F11" s="136"/>
    </row>
    <row r="12" spans="1:6" ht="25.5" customHeight="1">
      <c r="A12" s="21"/>
      <c r="B12" s="132" t="s">
        <v>107</v>
      </c>
      <c r="C12" s="133"/>
      <c r="D12" s="134"/>
      <c r="E12" s="135"/>
      <c r="F12" s="136"/>
    </row>
    <row r="13" spans="1:6" ht="25.5" customHeight="1">
      <c r="A13" s="21"/>
      <c r="B13" s="132" t="s">
        <v>108</v>
      </c>
      <c r="C13" s="133"/>
      <c r="D13" s="134"/>
      <c r="E13" s="135"/>
      <c r="F13" s="136"/>
    </row>
    <row r="14" spans="1:6" ht="28.5" customHeight="1">
      <c r="A14" s="21"/>
      <c r="B14" s="132" t="s">
        <v>109</v>
      </c>
      <c r="C14" s="133"/>
      <c r="D14" s="134"/>
      <c r="E14" s="135"/>
      <c r="F14" s="136"/>
    </row>
    <row r="15" spans="1:7" ht="34.5" customHeight="1">
      <c r="A15" s="20" t="s">
        <v>14</v>
      </c>
      <c r="B15" s="28" t="s">
        <v>110</v>
      </c>
      <c r="C15" s="143" t="s">
        <v>87</v>
      </c>
      <c r="D15" s="144"/>
      <c r="E15" s="145"/>
      <c r="F15" s="28" t="s">
        <v>88</v>
      </c>
      <c r="G15" s="28" t="s">
        <v>174</v>
      </c>
    </row>
    <row r="16" spans="1:7" ht="28.5" customHeight="1">
      <c r="A16" s="21"/>
      <c r="B16" s="10" t="s">
        <v>111</v>
      </c>
      <c r="C16" s="140"/>
      <c r="D16" s="141"/>
      <c r="E16" s="142"/>
      <c r="F16" s="2"/>
      <c r="G16" s="2"/>
    </row>
    <row r="17" spans="1:7" ht="28.5" customHeight="1">
      <c r="A17" s="21"/>
      <c r="B17" s="10" t="s">
        <v>112</v>
      </c>
      <c r="C17" s="140"/>
      <c r="D17" s="141"/>
      <c r="E17" s="142"/>
      <c r="F17" s="2"/>
      <c r="G17" s="2"/>
    </row>
    <row r="18" spans="1:7" ht="37.5" customHeight="1">
      <c r="A18" s="21"/>
      <c r="B18" s="37"/>
      <c r="C18" s="137" t="s">
        <v>172</v>
      </c>
      <c r="D18" s="138"/>
      <c r="E18" s="139"/>
      <c r="F18" s="4">
        <f>IF(SUM(F16:F17)&gt;100,100,SUM(F16:F17))</f>
        <v>0</v>
      </c>
      <c r="G18" s="4">
        <f>IF(SUM(G16:G17)&gt;100,100,SUM(G16:G17))</f>
        <v>0</v>
      </c>
    </row>
    <row r="19" spans="1:6" s="18" customFormat="1" ht="28.5" customHeight="1">
      <c r="A19" s="21"/>
      <c r="B19" s="60"/>
      <c r="C19" s="53"/>
      <c r="D19" s="61"/>
      <c r="E19" s="62"/>
      <c r="F19" s="63"/>
    </row>
  </sheetData>
  <sheetProtection sheet="1" insertColumns="0" insertRows="0" selectLockedCells="1"/>
  <mergeCells count="23">
    <mergeCell ref="A1:F1"/>
    <mergeCell ref="C8:F8"/>
    <mergeCell ref="B9:F9"/>
    <mergeCell ref="B11:C11"/>
    <mergeCell ref="B3:F3"/>
    <mergeCell ref="B10:C10"/>
    <mergeCell ref="D10:F10"/>
    <mergeCell ref="B5:B6"/>
    <mergeCell ref="C5:F5"/>
    <mergeCell ref="A2:F2"/>
    <mergeCell ref="C18:E18"/>
    <mergeCell ref="C17:E17"/>
    <mergeCell ref="B14:C14"/>
    <mergeCell ref="D14:F14"/>
    <mergeCell ref="C15:E15"/>
    <mergeCell ref="C16:E16"/>
    <mergeCell ref="B13:C13"/>
    <mergeCell ref="D13:F13"/>
    <mergeCell ref="B12:C12"/>
    <mergeCell ref="C6:F6"/>
    <mergeCell ref="C7:F7"/>
    <mergeCell ref="D11:F11"/>
    <mergeCell ref="D12:F12"/>
  </mergeCells>
  <conditionalFormatting sqref="F18:G18">
    <cfRule type="cellIs" priority="1" dxfId="1" operator="greaterThan" stopIfTrue="1">
      <formula>100</formula>
    </cfRule>
    <cfRule type="cellIs" priority="2"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pane ySplit="1" topLeftCell="A2" activePane="bottomLeft" state="frozen"/>
      <selection pane="topLeft" activeCell="H9" sqref="H9"/>
      <selection pane="bottomLeft" activeCell="C15" sqref="C15:E15"/>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9.7109375" style="12" bestFit="1" customWidth="1"/>
    <col min="6" max="6" width="17.00390625" style="12" customWidth="1"/>
    <col min="7" max="7" width="13.140625" style="12" customWidth="1"/>
    <col min="8" max="16384" width="9.140625" style="12" customWidth="1"/>
  </cols>
  <sheetData>
    <row r="1" spans="1:6" ht="31.5" customHeight="1">
      <c r="A1" s="116" t="s">
        <v>113</v>
      </c>
      <c r="B1" s="117"/>
      <c r="C1" s="117"/>
      <c r="D1" s="117"/>
      <c r="E1" s="117"/>
      <c r="F1" s="118"/>
    </row>
    <row r="2" spans="1:6" ht="34.5" customHeight="1">
      <c r="A2" s="45" t="s">
        <v>114</v>
      </c>
      <c r="B2" s="97" t="s">
        <v>115</v>
      </c>
      <c r="C2" s="98"/>
      <c r="D2" s="98"/>
      <c r="E2" s="98"/>
      <c r="F2" s="99"/>
    </row>
    <row r="3" spans="1:7" ht="39.75" customHeight="1">
      <c r="A3" s="21"/>
      <c r="B3" s="52" t="s">
        <v>116</v>
      </c>
      <c r="C3" s="120" t="s">
        <v>102</v>
      </c>
      <c r="D3" s="160"/>
      <c r="E3" s="121"/>
      <c r="F3" s="52" t="s">
        <v>88</v>
      </c>
      <c r="G3" s="52" t="s">
        <v>174</v>
      </c>
    </row>
    <row r="4" spans="1:7" ht="25.5" customHeight="1">
      <c r="A4" s="21"/>
      <c r="B4" s="10" t="s">
        <v>117</v>
      </c>
      <c r="C4" s="156"/>
      <c r="D4" s="157"/>
      <c r="E4" s="157"/>
      <c r="F4" s="29"/>
      <c r="G4" s="29"/>
    </row>
    <row r="5" spans="1:7" ht="24" customHeight="1">
      <c r="A5" s="21"/>
      <c r="B5" s="10" t="s">
        <v>118</v>
      </c>
      <c r="C5" s="156"/>
      <c r="D5" s="157"/>
      <c r="E5" s="157"/>
      <c r="F5" s="29"/>
      <c r="G5" s="29"/>
    </row>
    <row r="6" spans="1:7" ht="24" customHeight="1">
      <c r="A6" s="21"/>
      <c r="B6" s="10" t="s">
        <v>119</v>
      </c>
      <c r="C6" s="35"/>
      <c r="D6" s="36"/>
      <c r="E6" s="36"/>
      <c r="F6" s="29"/>
      <c r="G6" s="29"/>
    </row>
    <row r="7" spans="1:7" ht="24" customHeight="1">
      <c r="A7" s="21"/>
      <c r="B7" s="10" t="s">
        <v>120</v>
      </c>
      <c r="C7" s="35"/>
      <c r="D7" s="1"/>
      <c r="E7" s="36"/>
      <c r="F7" s="29"/>
      <c r="G7" s="29"/>
    </row>
    <row r="8" spans="1:7" ht="24" customHeight="1">
      <c r="A8" s="21"/>
      <c r="B8" s="10" t="s">
        <v>121</v>
      </c>
      <c r="C8" s="35"/>
      <c r="D8" s="36"/>
      <c r="E8" s="36"/>
      <c r="F8" s="29"/>
      <c r="G8" s="29"/>
    </row>
    <row r="9" spans="1:7" ht="24" customHeight="1">
      <c r="A9" s="21"/>
      <c r="B9" s="10" t="s">
        <v>122</v>
      </c>
      <c r="C9" s="35"/>
      <c r="D9" s="36"/>
      <c r="E9" s="36"/>
      <c r="F9" s="29"/>
      <c r="G9" s="29"/>
    </row>
    <row r="10" spans="1:7" ht="24" customHeight="1">
      <c r="A10" s="21"/>
      <c r="B10" s="10" t="s">
        <v>123</v>
      </c>
      <c r="C10" s="35"/>
      <c r="D10" s="36"/>
      <c r="E10" s="36"/>
      <c r="F10" s="29"/>
      <c r="G10" s="29"/>
    </row>
    <row r="11" spans="1:7" ht="50.25" customHeight="1">
      <c r="A11" s="21"/>
      <c r="C11" s="137" t="s">
        <v>125</v>
      </c>
      <c r="D11" s="138"/>
      <c r="E11" s="138"/>
      <c r="F11" s="4">
        <f>IF(SUM(F4:F10)&gt;60,60,SUM(F4:F10))</f>
        <v>0</v>
      </c>
      <c r="G11" s="4">
        <f>IF(SUM(G4:G10)&gt;60,60,SUM(G4:G10))</f>
        <v>0</v>
      </c>
    </row>
    <row r="12" spans="1:6" ht="34.5" customHeight="1">
      <c r="A12" s="20" t="s">
        <v>15</v>
      </c>
      <c r="B12" s="97" t="s">
        <v>124</v>
      </c>
      <c r="C12" s="98"/>
      <c r="D12" s="98"/>
      <c r="E12" s="98"/>
      <c r="F12" s="99"/>
    </row>
    <row r="13" spans="1:7" ht="33.75" customHeight="1">
      <c r="A13" s="21"/>
      <c r="B13" s="52" t="s">
        <v>116</v>
      </c>
      <c r="C13" s="120" t="s">
        <v>102</v>
      </c>
      <c r="D13" s="160"/>
      <c r="E13" s="121"/>
      <c r="F13" s="52" t="s">
        <v>88</v>
      </c>
      <c r="G13" s="52" t="s">
        <v>174</v>
      </c>
    </row>
    <row r="14" spans="1:7" ht="25.5" customHeight="1">
      <c r="A14" s="21"/>
      <c r="B14" s="10" t="s">
        <v>202</v>
      </c>
      <c r="C14" s="156"/>
      <c r="D14" s="157"/>
      <c r="E14" s="157"/>
      <c r="F14" s="29"/>
      <c r="G14" s="29"/>
    </row>
    <row r="15" spans="1:7" ht="38.25">
      <c r="A15" s="21"/>
      <c r="B15" s="10" t="s">
        <v>203</v>
      </c>
      <c r="C15" s="156"/>
      <c r="D15" s="157"/>
      <c r="E15" s="157"/>
      <c r="F15" s="29"/>
      <c r="G15" s="29"/>
    </row>
    <row r="16" spans="1:7" ht="52.5" customHeight="1">
      <c r="A16" s="21"/>
      <c r="C16" s="137" t="s">
        <v>126</v>
      </c>
      <c r="D16" s="138"/>
      <c r="E16" s="138"/>
      <c r="F16" s="4">
        <f>IF(SUM(F13:F15)&gt;40,40,SUM(F13:F15))</f>
        <v>0</v>
      </c>
      <c r="G16" s="4">
        <f>IF(SUM(G13:G15)&gt;40,40,SUM(G13:G15))</f>
        <v>0</v>
      </c>
    </row>
    <row r="19" spans="3:7" ht="49.5" customHeight="1">
      <c r="C19" s="158" t="s">
        <v>171</v>
      </c>
      <c r="D19" s="159"/>
      <c r="E19" s="159"/>
      <c r="F19" s="4">
        <f>F16+F11</f>
        <v>0</v>
      </c>
      <c r="G19" s="4">
        <f>G16+G11</f>
        <v>0</v>
      </c>
    </row>
  </sheetData>
  <sheetProtection sheet="1" insertColumns="0" insertRows="0" selectLockedCells="1"/>
  <mergeCells count="12">
    <mergeCell ref="B12:F12"/>
    <mergeCell ref="C13:E13"/>
    <mergeCell ref="C14:E14"/>
    <mergeCell ref="C16:E16"/>
    <mergeCell ref="A1:F1"/>
    <mergeCell ref="C5:E5"/>
    <mergeCell ref="C19:E19"/>
    <mergeCell ref="B2:F2"/>
    <mergeCell ref="C3:E3"/>
    <mergeCell ref="C4:E4"/>
    <mergeCell ref="C15:E15"/>
    <mergeCell ref="C11:E11"/>
  </mergeCells>
  <conditionalFormatting sqref="F11:G11">
    <cfRule type="cellIs" priority="1" dxfId="1" operator="greaterThan" stopIfTrue="1">
      <formula>60</formula>
    </cfRule>
    <cfRule type="cellIs" priority="2" dxfId="0" operator="between" stopIfTrue="1">
      <formula>1</formula>
      <formula>60</formula>
    </cfRule>
  </conditionalFormatting>
  <conditionalFormatting sqref="F16:G16">
    <cfRule type="cellIs" priority="3" dxfId="1" operator="greaterThan" stopIfTrue="1">
      <formula>40</formula>
    </cfRule>
    <cfRule type="cellIs" priority="4" dxfId="0" operator="between" stopIfTrue="1">
      <formula>1</formula>
      <formula>40</formula>
    </cfRule>
  </conditionalFormatting>
  <conditionalFormatting sqref="F19:G19">
    <cfRule type="cellIs" priority="5" dxfId="1" operator="greaterThan" stopIfTrue="1">
      <formula>100</formula>
    </cfRule>
    <cfRule type="cellIs" priority="6" dxfId="0" operator="between" stopIfTrue="1">
      <formula>1</formula>
      <formula>100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G70"/>
  <sheetViews>
    <sheetView showGridLines="0" zoomScale="85" zoomScaleNormal="85" zoomScalePageLayoutView="0" workbookViewId="0" topLeftCell="A1">
      <pane ySplit="1" topLeftCell="A7" activePane="bottomLeft" state="frozen"/>
      <selection pane="topLeft" activeCell="H9" sqref="H9"/>
      <selection pane="bottomLeft" activeCell="B7" sqref="B7"/>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25.8515625" style="12" customWidth="1"/>
    <col min="6" max="6" width="17.00390625" style="12" customWidth="1"/>
    <col min="7" max="7" width="14.00390625" style="12" customWidth="1"/>
    <col min="8" max="16384" width="9.140625" style="12" customWidth="1"/>
  </cols>
  <sheetData>
    <row r="1" spans="1:6" ht="64.5" customHeight="1">
      <c r="A1" s="116" t="s">
        <v>204</v>
      </c>
      <c r="B1" s="117"/>
      <c r="C1" s="117"/>
      <c r="D1" s="117"/>
      <c r="E1" s="117"/>
      <c r="F1" s="118"/>
    </row>
    <row r="2" spans="1:6" ht="34.5" customHeight="1">
      <c r="A2" s="45" t="s">
        <v>127</v>
      </c>
      <c r="B2" s="162" t="s">
        <v>128</v>
      </c>
      <c r="C2" s="163"/>
      <c r="D2" s="163"/>
      <c r="E2" s="163"/>
      <c r="F2" s="164"/>
    </row>
    <row r="3" spans="1:6" ht="44.25" customHeight="1">
      <c r="A3" s="171" t="s">
        <v>205</v>
      </c>
      <c r="B3" s="161"/>
      <c r="C3" s="161"/>
      <c r="D3" s="161"/>
      <c r="E3" s="161"/>
      <c r="F3" s="161"/>
    </row>
    <row r="4" spans="1:6" ht="21" customHeight="1">
      <c r="A4" s="58"/>
      <c r="B4" s="114" t="s">
        <v>130</v>
      </c>
      <c r="C4" s="114"/>
      <c r="D4" s="114"/>
      <c r="E4" s="114"/>
      <c r="F4" s="66"/>
    </row>
    <row r="5" spans="1:7" ht="30" customHeight="1">
      <c r="A5" s="21"/>
      <c r="B5" s="67" t="s">
        <v>129</v>
      </c>
      <c r="C5" s="114" t="s">
        <v>102</v>
      </c>
      <c r="D5" s="114"/>
      <c r="E5" s="67" t="s">
        <v>131</v>
      </c>
      <c r="F5" s="52" t="s">
        <v>88</v>
      </c>
      <c r="G5" s="52" t="s">
        <v>174</v>
      </c>
    </row>
    <row r="6" spans="1:7" ht="25.5" customHeight="1">
      <c r="A6" s="21"/>
      <c r="B6" s="52" t="s">
        <v>132</v>
      </c>
      <c r="C6" s="146"/>
      <c r="D6" s="146"/>
      <c r="E6" s="146"/>
      <c r="F6" s="146"/>
      <c r="G6" s="71"/>
    </row>
    <row r="7" spans="1:7" ht="24" customHeight="1">
      <c r="A7" s="21"/>
      <c r="B7" s="2" t="s">
        <v>133</v>
      </c>
      <c r="C7" s="156"/>
      <c r="D7" s="157"/>
      <c r="E7" s="29"/>
      <c r="F7" s="29"/>
      <c r="G7" s="29"/>
    </row>
    <row r="8" spans="1:7" ht="24" customHeight="1">
      <c r="A8" s="21"/>
      <c r="B8" s="2" t="s">
        <v>134</v>
      </c>
      <c r="C8" s="156"/>
      <c r="D8" s="157"/>
      <c r="E8" s="29"/>
      <c r="F8" s="29"/>
      <c r="G8" s="29"/>
    </row>
    <row r="9" spans="1:7" ht="24" customHeight="1">
      <c r="A9" s="21"/>
      <c r="B9" s="2" t="s">
        <v>135</v>
      </c>
      <c r="C9" s="156"/>
      <c r="D9" s="157"/>
      <c r="E9" s="29"/>
      <c r="F9" s="29"/>
      <c r="G9" s="29"/>
    </row>
    <row r="10" spans="1:7" ht="24" customHeight="1">
      <c r="A10" s="21"/>
      <c r="B10" s="52" t="s">
        <v>136</v>
      </c>
      <c r="C10" s="146"/>
      <c r="D10" s="146"/>
      <c r="E10" s="146"/>
      <c r="F10" s="146"/>
      <c r="G10" s="71"/>
    </row>
    <row r="11" spans="1:7" ht="24" customHeight="1">
      <c r="A11" s="21"/>
      <c r="B11" s="2" t="s">
        <v>133</v>
      </c>
      <c r="C11" s="156"/>
      <c r="D11" s="157"/>
      <c r="E11" s="29"/>
      <c r="F11" s="29"/>
      <c r="G11" s="29"/>
    </row>
    <row r="12" spans="1:7" ht="24" customHeight="1">
      <c r="A12" s="21"/>
      <c r="B12" s="2" t="s">
        <v>134</v>
      </c>
      <c r="C12" s="156"/>
      <c r="D12" s="157"/>
      <c r="E12" s="29"/>
      <c r="F12" s="29"/>
      <c r="G12" s="29"/>
    </row>
    <row r="13" spans="1:7" ht="24" customHeight="1">
      <c r="A13" s="21"/>
      <c r="B13" s="2" t="s">
        <v>135</v>
      </c>
      <c r="C13" s="156"/>
      <c r="D13" s="157"/>
      <c r="E13" s="29"/>
      <c r="F13" s="29"/>
      <c r="G13" s="29"/>
    </row>
    <row r="14" spans="1:7" ht="24" customHeight="1">
      <c r="A14" s="21"/>
      <c r="B14" s="52" t="s">
        <v>137</v>
      </c>
      <c r="C14" s="146"/>
      <c r="D14" s="146"/>
      <c r="E14" s="146"/>
      <c r="F14" s="146"/>
      <c r="G14" s="71"/>
    </row>
    <row r="15" spans="1:7" ht="24" customHeight="1">
      <c r="A15" s="21"/>
      <c r="B15" s="2" t="s">
        <v>133</v>
      </c>
      <c r="C15" s="156"/>
      <c r="D15" s="157"/>
      <c r="E15" s="29"/>
      <c r="F15" s="29"/>
      <c r="G15" s="29"/>
    </row>
    <row r="16" spans="1:7" ht="24" customHeight="1">
      <c r="A16" s="21"/>
      <c r="B16" s="2" t="s">
        <v>134</v>
      </c>
      <c r="C16" s="156"/>
      <c r="D16" s="157"/>
      <c r="E16" s="29"/>
      <c r="F16" s="29"/>
      <c r="G16" s="29"/>
    </row>
    <row r="17" spans="1:7" ht="24" customHeight="1">
      <c r="A17" s="21"/>
      <c r="B17" s="2" t="s">
        <v>135</v>
      </c>
      <c r="C17" s="156"/>
      <c r="D17" s="157"/>
      <c r="E17" s="29"/>
      <c r="F17" s="29"/>
      <c r="G17" s="29"/>
    </row>
    <row r="18" spans="1:7" ht="24" customHeight="1">
      <c r="A18" s="21"/>
      <c r="B18" s="52" t="s">
        <v>138</v>
      </c>
      <c r="C18" s="146"/>
      <c r="D18" s="146"/>
      <c r="E18" s="146"/>
      <c r="F18" s="146"/>
      <c r="G18" s="71"/>
    </row>
    <row r="19" spans="1:7" ht="24" customHeight="1">
      <c r="A19" s="21"/>
      <c r="B19" s="2" t="s">
        <v>133</v>
      </c>
      <c r="C19" s="156"/>
      <c r="D19" s="157"/>
      <c r="E19" s="29"/>
      <c r="F19" s="29"/>
      <c r="G19" s="29"/>
    </row>
    <row r="20" spans="1:7" ht="24" customHeight="1">
      <c r="A20" s="21"/>
      <c r="B20" s="2" t="s">
        <v>134</v>
      </c>
      <c r="C20" s="156"/>
      <c r="D20" s="157"/>
      <c r="E20" s="29"/>
      <c r="F20" s="29"/>
      <c r="G20" s="29"/>
    </row>
    <row r="21" spans="1:7" ht="24" customHeight="1">
      <c r="A21" s="21"/>
      <c r="B21" s="2" t="s">
        <v>135</v>
      </c>
      <c r="C21" s="156"/>
      <c r="D21" s="157"/>
      <c r="E21" s="29"/>
      <c r="F21" s="29"/>
      <c r="G21" s="29"/>
    </row>
    <row r="22" spans="1:7" ht="24" customHeight="1">
      <c r="A22" s="21"/>
      <c r="B22" s="52" t="s">
        <v>138</v>
      </c>
      <c r="C22" s="146"/>
      <c r="D22" s="146"/>
      <c r="E22" s="146"/>
      <c r="F22" s="146"/>
      <c r="G22" s="71"/>
    </row>
    <row r="23" spans="1:7" ht="24" customHeight="1">
      <c r="A23" s="21"/>
      <c r="B23" s="2" t="s">
        <v>133</v>
      </c>
      <c r="C23" s="156"/>
      <c r="D23" s="157"/>
      <c r="E23" s="29"/>
      <c r="F23" s="29"/>
      <c r="G23" s="29"/>
    </row>
    <row r="24" spans="1:7" ht="24" customHeight="1">
      <c r="A24" s="21"/>
      <c r="B24" s="2" t="s">
        <v>134</v>
      </c>
      <c r="C24" s="156"/>
      <c r="D24" s="157"/>
      <c r="E24" s="29"/>
      <c r="F24" s="29"/>
      <c r="G24" s="29"/>
    </row>
    <row r="25" spans="1:7" ht="24" customHeight="1">
      <c r="A25" s="21"/>
      <c r="B25" s="2" t="s">
        <v>135</v>
      </c>
      <c r="C25" s="156"/>
      <c r="D25" s="157"/>
      <c r="E25" s="29"/>
      <c r="F25" s="29"/>
      <c r="G25" s="29"/>
    </row>
    <row r="26" spans="1:7" ht="29.25" customHeight="1">
      <c r="A26" s="21"/>
      <c r="B26" s="52" t="s">
        <v>139</v>
      </c>
      <c r="C26" s="146"/>
      <c r="D26" s="146"/>
      <c r="E26" s="146"/>
      <c r="F26" s="146"/>
      <c r="G26" s="71"/>
    </row>
    <row r="27" spans="1:7" ht="24" customHeight="1">
      <c r="A27" s="21"/>
      <c r="B27" s="2" t="s">
        <v>133</v>
      </c>
      <c r="C27" s="156"/>
      <c r="D27" s="157"/>
      <c r="E27" s="29"/>
      <c r="F27" s="29"/>
      <c r="G27" s="29"/>
    </row>
    <row r="28" spans="1:7" ht="24" customHeight="1">
      <c r="A28" s="21"/>
      <c r="B28" s="2" t="s">
        <v>134</v>
      </c>
      <c r="C28" s="156"/>
      <c r="D28" s="157"/>
      <c r="E28" s="29"/>
      <c r="F28" s="29"/>
      <c r="G28" s="29"/>
    </row>
    <row r="29" spans="1:7" ht="24" customHeight="1">
      <c r="A29" s="21"/>
      <c r="B29" s="2" t="s">
        <v>135</v>
      </c>
      <c r="C29" s="156"/>
      <c r="D29" s="157"/>
      <c r="E29" s="29"/>
      <c r="F29" s="29"/>
      <c r="G29" s="29"/>
    </row>
    <row r="30" spans="1:7" ht="38.25" customHeight="1">
      <c r="A30" s="21"/>
      <c r="C30" s="172" t="s">
        <v>125</v>
      </c>
      <c r="D30" s="173"/>
      <c r="E30" s="173"/>
      <c r="F30" s="38">
        <f>IF(SUM(F6:F29)&gt;60,60,SUM(F6:F29))</f>
        <v>0</v>
      </c>
      <c r="G30" s="4">
        <f>IF(SUM(G6:G29)&gt;60,60,SUM(G6:G29))</f>
        <v>0</v>
      </c>
    </row>
    <row r="31" spans="1:6" ht="22.5" customHeight="1">
      <c r="A31" s="21"/>
      <c r="B31" s="111" t="s">
        <v>140</v>
      </c>
      <c r="C31" s="111"/>
      <c r="D31" s="111"/>
      <c r="E31" s="111"/>
      <c r="F31" s="111"/>
    </row>
    <row r="32" spans="1:6" ht="50.25" customHeight="1">
      <c r="A32" s="21"/>
      <c r="B32" s="112"/>
      <c r="C32" s="112"/>
      <c r="D32" s="112"/>
      <c r="E32" s="112"/>
      <c r="F32" s="112"/>
    </row>
    <row r="33" spans="1:6" ht="34.5" customHeight="1">
      <c r="A33" s="45" t="s">
        <v>16</v>
      </c>
      <c r="B33" s="97" t="s">
        <v>141</v>
      </c>
      <c r="C33" s="98"/>
      <c r="D33" s="98"/>
      <c r="E33" s="98"/>
      <c r="F33" s="99"/>
    </row>
    <row r="34" spans="1:7" ht="30.75" customHeight="1">
      <c r="A34" s="21"/>
      <c r="B34" s="120" t="s">
        <v>142</v>
      </c>
      <c r="C34" s="160"/>
      <c r="D34" s="160"/>
      <c r="E34" s="121"/>
      <c r="F34" s="52" t="s">
        <v>88</v>
      </c>
      <c r="G34" s="52" t="s">
        <v>174</v>
      </c>
    </row>
    <row r="35" spans="1:7" ht="21" customHeight="1">
      <c r="A35" s="21"/>
      <c r="B35" s="134" t="s">
        <v>133</v>
      </c>
      <c r="C35" s="135"/>
      <c r="D35" s="135"/>
      <c r="E35" s="136"/>
      <c r="F35" s="29"/>
      <c r="G35" s="29"/>
    </row>
    <row r="36" spans="1:7" ht="21" customHeight="1">
      <c r="A36" s="21"/>
      <c r="B36" s="134" t="s">
        <v>134</v>
      </c>
      <c r="C36" s="135"/>
      <c r="D36" s="135"/>
      <c r="E36" s="136"/>
      <c r="F36" s="29"/>
      <c r="G36" s="29"/>
    </row>
    <row r="37" spans="1:7" ht="21" customHeight="1">
      <c r="A37" s="21"/>
      <c r="B37" s="134" t="s">
        <v>135</v>
      </c>
      <c r="C37" s="135"/>
      <c r="D37" s="135"/>
      <c r="E37" s="136"/>
      <c r="F37" s="29"/>
      <c r="G37" s="29"/>
    </row>
    <row r="38" spans="1:7" ht="31.5" customHeight="1">
      <c r="A38" s="21"/>
      <c r="B38" s="120" t="s">
        <v>143</v>
      </c>
      <c r="C38" s="160"/>
      <c r="D38" s="160"/>
      <c r="E38" s="121"/>
      <c r="F38" s="69"/>
      <c r="G38" s="69"/>
    </row>
    <row r="39" spans="1:7" ht="21" customHeight="1">
      <c r="A39" s="21"/>
      <c r="B39" s="134" t="s">
        <v>133</v>
      </c>
      <c r="C39" s="135"/>
      <c r="D39" s="135"/>
      <c r="E39" s="136"/>
      <c r="F39" s="29"/>
      <c r="G39" s="29"/>
    </row>
    <row r="40" spans="1:7" ht="21" customHeight="1">
      <c r="A40" s="21"/>
      <c r="B40" s="134" t="s">
        <v>134</v>
      </c>
      <c r="C40" s="135"/>
      <c r="D40" s="135"/>
      <c r="E40" s="136"/>
      <c r="F40" s="29"/>
      <c r="G40" s="29"/>
    </row>
    <row r="41" spans="1:7" ht="21" customHeight="1">
      <c r="A41" s="21"/>
      <c r="B41" s="134" t="s">
        <v>135</v>
      </c>
      <c r="C41" s="135"/>
      <c r="D41" s="135"/>
      <c r="E41" s="136"/>
      <c r="F41" s="29"/>
      <c r="G41" s="29"/>
    </row>
    <row r="42" spans="1:7" ht="21" customHeight="1">
      <c r="A42" s="21"/>
      <c r="B42" s="120" t="s">
        <v>144</v>
      </c>
      <c r="C42" s="160"/>
      <c r="D42" s="160"/>
      <c r="E42" s="121"/>
      <c r="F42" s="69"/>
      <c r="G42" s="69"/>
    </row>
    <row r="43" spans="1:7" ht="21" customHeight="1">
      <c r="A43" s="21"/>
      <c r="B43" s="134" t="s">
        <v>133</v>
      </c>
      <c r="C43" s="135"/>
      <c r="D43" s="135"/>
      <c r="E43" s="136"/>
      <c r="F43" s="29"/>
      <c r="G43" s="29"/>
    </row>
    <row r="44" spans="1:7" ht="21" customHeight="1">
      <c r="A44" s="21"/>
      <c r="B44" s="134" t="s">
        <v>134</v>
      </c>
      <c r="C44" s="135"/>
      <c r="D44" s="135"/>
      <c r="E44" s="136"/>
      <c r="F44" s="29"/>
      <c r="G44" s="29"/>
    </row>
    <row r="45" spans="1:7" ht="21" customHeight="1">
      <c r="A45" s="21"/>
      <c r="B45" s="134" t="s">
        <v>135</v>
      </c>
      <c r="C45" s="135"/>
      <c r="D45" s="135"/>
      <c r="E45" s="136"/>
      <c r="F45" s="29"/>
      <c r="G45" s="29"/>
    </row>
    <row r="46" spans="1:7" ht="52.5" customHeight="1">
      <c r="A46" s="21"/>
      <c r="C46" s="137" t="s">
        <v>126</v>
      </c>
      <c r="D46" s="138"/>
      <c r="E46" s="138"/>
      <c r="F46" s="4">
        <f>IF(SUM(F35:F45)&gt;40,40,SUM(F35:F45))</f>
        <v>0</v>
      </c>
      <c r="G46" s="4">
        <f>IF(SUM(G35:G45)&gt;40,40,SUM(G35:G45))</f>
        <v>0</v>
      </c>
    </row>
    <row r="47" spans="1:6" ht="34.5" customHeight="1">
      <c r="A47" s="45" t="s">
        <v>17</v>
      </c>
      <c r="B47" s="162" t="s">
        <v>145</v>
      </c>
      <c r="C47" s="163"/>
      <c r="D47" s="163"/>
      <c r="E47" s="163"/>
      <c r="F47" s="164"/>
    </row>
    <row r="48" spans="1:6" ht="44.25" customHeight="1">
      <c r="A48" s="171" t="s">
        <v>206</v>
      </c>
      <c r="B48" s="161"/>
      <c r="C48" s="161"/>
      <c r="D48" s="161"/>
      <c r="E48" s="161"/>
      <c r="F48" s="161"/>
    </row>
    <row r="49" spans="1:6" ht="21" customHeight="1">
      <c r="A49" s="58"/>
      <c r="B49" s="114" t="s">
        <v>176</v>
      </c>
      <c r="C49" s="114"/>
      <c r="D49" s="114"/>
      <c r="E49" s="114"/>
      <c r="F49" s="66"/>
    </row>
    <row r="50" spans="1:7" ht="30" customHeight="1">
      <c r="A50" s="21"/>
      <c r="B50" s="68" t="s">
        <v>145</v>
      </c>
      <c r="C50" s="114" t="s">
        <v>146</v>
      </c>
      <c r="D50" s="114"/>
      <c r="E50" s="67" t="s">
        <v>147</v>
      </c>
      <c r="F50" s="52" t="s">
        <v>88</v>
      </c>
      <c r="G50" s="52" t="s">
        <v>174</v>
      </c>
    </row>
    <row r="51" spans="1:7" ht="25.5" customHeight="1">
      <c r="A51" s="21"/>
      <c r="B51" s="10" t="s">
        <v>148</v>
      </c>
      <c r="C51" s="156"/>
      <c r="D51" s="157"/>
      <c r="E51" s="29"/>
      <c r="F51" s="29"/>
      <c r="G51" s="29"/>
    </row>
    <row r="52" spans="1:7" ht="24" customHeight="1">
      <c r="A52" s="21"/>
      <c r="B52" s="10" t="s">
        <v>149</v>
      </c>
      <c r="C52" s="156"/>
      <c r="D52" s="157"/>
      <c r="E52" s="29"/>
      <c r="F52" s="29"/>
      <c r="G52" s="29"/>
    </row>
    <row r="53" spans="1:7" ht="24" customHeight="1">
      <c r="A53" s="21"/>
      <c r="B53" s="10" t="s">
        <v>150</v>
      </c>
      <c r="C53" s="156"/>
      <c r="D53" s="157"/>
      <c r="E53" s="29"/>
      <c r="F53" s="29"/>
      <c r="G53" s="29"/>
    </row>
    <row r="54" spans="1:7" ht="24" customHeight="1">
      <c r="A54" s="21"/>
      <c r="B54" s="10" t="s">
        <v>151</v>
      </c>
      <c r="C54" s="156"/>
      <c r="D54" s="157"/>
      <c r="E54" s="29"/>
      <c r="F54" s="29"/>
      <c r="G54" s="29"/>
    </row>
    <row r="55" spans="1:7" ht="24" customHeight="1">
      <c r="A55" s="21"/>
      <c r="B55" s="10" t="s">
        <v>60</v>
      </c>
      <c r="C55" s="156"/>
      <c r="D55" s="157"/>
      <c r="E55" s="29"/>
      <c r="F55" s="29"/>
      <c r="G55" s="29"/>
    </row>
    <row r="56" spans="3:7" ht="36.75" customHeight="1">
      <c r="C56" s="137" t="s">
        <v>158</v>
      </c>
      <c r="D56" s="138"/>
      <c r="E56" s="138"/>
      <c r="F56" s="4">
        <f>IF(SUM(F51:F55)&gt;50,50,SUM(F51:F55))</f>
        <v>0</v>
      </c>
      <c r="G56" s="4">
        <f>IF(SUM(G51:G55)&gt;50,50,SUM(G51:G55))</f>
        <v>0</v>
      </c>
    </row>
    <row r="57" spans="1:6" ht="34.5" customHeight="1">
      <c r="A57" s="45" t="s">
        <v>18</v>
      </c>
      <c r="B57" s="162" t="s">
        <v>152</v>
      </c>
      <c r="C57" s="163"/>
      <c r="D57" s="163"/>
      <c r="E57" s="163"/>
      <c r="F57" s="164"/>
    </row>
    <row r="58" spans="1:6" ht="44.25" customHeight="1">
      <c r="A58" s="161" t="s">
        <v>153</v>
      </c>
      <c r="B58" s="161"/>
      <c r="C58" s="161"/>
      <c r="D58" s="161"/>
      <c r="E58" s="161"/>
      <c r="F58" s="161"/>
    </row>
    <row r="59" spans="1:7" ht="31.5" customHeight="1">
      <c r="A59" s="58"/>
      <c r="B59" s="114" t="s">
        <v>154</v>
      </c>
      <c r="C59" s="114"/>
      <c r="D59" s="114"/>
      <c r="E59" s="114"/>
      <c r="F59" s="52" t="s">
        <v>88</v>
      </c>
      <c r="G59" s="52" t="s">
        <v>174</v>
      </c>
    </row>
    <row r="60" spans="1:7" ht="24" customHeight="1">
      <c r="A60" s="21"/>
      <c r="B60" s="165" t="s">
        <v>155</v>
      </c>
      <c r="C60" s="166"/>
      <c r="D60" s="166"/>
      <c r="E60" s="167"/>
      <c r="F60" s="29"/>
      <c r="G60" s="29"/>
    </row>
    <row r="61" spans="1:7" ht="24" customHeight="1">
      <c r="A61" s="21"/>
      <c r="B61" s="165" t="s">
        <v>156</v>
      </c>
      <c r="C61" s="166"/>
      <c r="D61" s="166"/>
      <c r="E61" s="167"/>
      <c r="F61" s="29"/>
      <c r="G61" s="29"/>
    </row>
    <row r="62" spans="1:7" ht="24" customHeight="1">
      <c r="A62" s="21"/>
      <c r="B62" s="165" t="s">
        <v>157</v>
      </c>
      <c r="C62" s="166"/>
      <c r="D62" s="166"/>
      <c r="E62" s="167"/>
      <c r="F62" s="29"/>
      <c r="G62" s="29"/>
    </row>
    <row r="63" spans="1:7" ht="39" customHeight="1">
      <c r="A63" s="21"/>
      <c r="B63" s="168" t="s">
        <v>177</v>
      </c>
      <c r="C63" s="169"/>
      <c r="D63" s="169"/>
      <c r="E63" s="170"/>
      <c r="F63" s="29"/>
      <c r="G63" s="29"/>
    </row>
    <row r="64" spans="1:7" ht="34.5" customHeight="1">
      <c r="A64" s="21"/>
      <c r="B64" s="168" t="s">
        <v>178</v>
      </c>
      <c r="C64" s="169"/>
      <c r="D64" s="169"/>
      <c r="E64" s="170"/>
      <c r="F64" s="29"/>
      <c r="G64" s="29"/>
    </row>
    <row r="65" spans="3:7" ht="36.75" customHeight="1">
      <c r="C65" s="137" t="s">
        <v>158</v>
      </c>
      <c r="D65" s="138"/>
      <c r="E65" s="138"/>
      <c r="F65" s="4">
        <f>IF(SUM(F60:F64)&gt;50,50,SUM(F60:F64))</f>
        <v>0</v>
      </c>
      <c r="G65" s="4">
        <f>IF(SUM(G60:G64)&gt;50,50,SUM(G60:G64))</f>
        <v>0</v>
      </c>
    </row>
    <row r="70" spans="3:7" ht="84.75" customHeight="1">
      <c r="C70" s="158" t="s">
        <v>207</v>
      </c>
      <c r="D70" s="159"/>
      <c r="E70" s="159"/>
      <c r="F70" s="4">
        <f>F65+F56+F46+F30</f>
        <v>0</v>
      </c>
      <c r="G70" s="4">
        <f>G65+G56+G46+G30</f>
        <v>0</v>
      </c>
    </row>
  </sheetData>
  <sheetProtection sheet="1" insertColumns="0" insertRows="0" selectLockedCells="1"/>
  <mergeCells count="72">
    <mergeCell ref="A1:F1"/>
    <mergeCell ref="C10:D10"/>
    <mergeCell ref="B44:E44"/>
    <mergeCell ref="C30:E30"/>
    <mergeCell ref="B33:F33"/>
    <mergeCell ref="C46:E46"/>
    <mergeCell ref="A3:F3"/>
    <mergeCell ref="B4:E4"/>
    <mergeCell ref="C5:D5"/>
    <mergeCell ref="C6:D6"/>
    <mergeCell ref="C7:D7"/>
    <mergeCell ref="E6:F6"/>
    <mergeCell ref="A48:F48"/>
    <mergeCell ref="B2:F2"/>
    <mergeCell ref="C8:D8"/>
    <mergeCell ref="C9:D9"/>
    <mergeCell ref="B34:E34"/>
    <mergeCell ref="B45:E45"/>
    <mergeCell ref="C11:D11"/>
    <mergeCell ref="C12:D12"/>
    <mergeCell ref="C13:D13"/>
    <mergeCell ref="C14:D14"/>
    <mergeCell ref="C15:D15"/>
    <mergeCell ref="C16:D16"/>
    <mergeCell ref="C21:D21"/>
    <mergeCell ref="C22:D22"/>
    <mergeCell ref="C23:D23"/>
    <mergeCell ref="C24:D24"/>
    <mergeCell ref="C17:D17"/>
    <mergeCell ref="C18:D18"/>
    <mergeCell ref="C19:D19"/>
    <mergeCell ref="C20:D20"/>
    <mergeCell ref="C25:D25"/>
    <mergeCell ref="C26:D26"/>
    <mergeCell ref="B42:E42"/>
    <mergeCell ref="B43:E43"/>
    <mergeCell ref="C27:D27"/>
    <mergeCell ref="C28:D28"/>
    <mergeCell ref="C29:D29"/>
    <mergeCell ref="B32:F32"/>
    <mergeCell ref="B31:F31"/>
    <mergeCell ref="B39:E39"/>
    <mergeCell ref="B40:E40"/>
    <mergeCell ref="B41:E41"/>
    <mergeCell ref="B47:F47"/>
    <mergeCell ref="B35:E35"/>
    <mergeCell ref="B36:E36"/>
    <mergeCell ref="B37:E37"/>
    <mergeCell ref="B38:E38"/>
    <mergeCell ref="C55:D55"/>
    <mergeCell ref="C56:E56"/>
    <mergeCell ref="B49:E49"/>
    <mergeCell ref="C50:D50"/>
    <mergeCell ref="C51:D51"/>
    <mergeCell ref="C52:D52"/>
    <mergeCell ref="C70:E70"/>
    <mergeCell ref="C65:E65"/>
    <mergeCell ref="B60:E60"/>
    <mergeCell ref="B61:E61"/>
    <mergeCell ref="B62:E62"/>
    <mergeCell ref="B64:E64"/>
    <mergeCell ref="B63:E63"/>
    <mergeCell ref="A58:F58"/>
    <mergeCell ref="B59:E59"/>
    <mergeCell ref="E22:F22"/>
    <mergeCell ref="E26:F26"/>
    <mergeCell ref="C53:D53"/>
    <mergeCell ref="E10:F10"/>
    <mergeCell ref="E14:F14"/>
    <mergeCell ref="E18:F18"/>
    <mergeCell ref="B57:F57"/>
    <mergeCell ref="C54:D54"/>
  </mergeCells>
  <conditionalFormatting sqref="F46:G46">
    <cfRule type="cellIs" priority="1" dxfId="1" operator="greaterThan" stopIfTrue="1">
      <formula>40</formula>
    </cfRule>
    <cfRule type="cellIs" priority="2" dxfId="0" operator="between" stopIfTrue="1">
      <formula>1</formula>
      <formula>40</formula>
    </cfRule>
  </conditionalFormatting>
  <conditionalFormatting sqref="F30:G30">
    <cfRule type="cellIs" priority="3" dxfId="1" operator="greaterThan" stopIfTrue="1">
      <formula>60</formula>
    </cfRule>
    <cfRule type="cellIs" priority="4" dxfId="0" operator="between" stopIfTrue="1">
      <formula>1</formula>
      <formula>60</formula>
    </cfRule>
  </conditionalFormatting>
  <conditionalFormatting sqref="F56:G56 F65:G65">
    <cfRule type="cellIs" priority="5" dxfId="1" operator="greaterThan" stopIfTrue="1">
      <formula>50</formula>
    </cfRule>
    <cfRule type="cellIs" priority="6" dxfId="0" operator="between" stopIfTrue="1">
      <formula>1</formula>
      <formula>50</formula>
    </cfRule>
  </conditionalFormatting>
  <conditionalFormatting sqref="F70:G70">
    <cfRule type="cellIs" priority="7" dxfId="1" operator="greaterThan" stopIfTrue="1">
      <formula>200</formula>
    </cfRule>
    <cfRule type="cellIs" priority="8" dxfId="0" operator="between" stopIfTrue="1">
      <formula>1</formula>
      <formula>200</formula>
    </cfRule>
  </conditionalFormatting>
  <printOptions horizontalCentered="1"/>
  <pageMargins left="0.2362204724409449" right="0.2755905511811024" top="0.3937007874015748" bottom="0.3937007874015748" header="0.5118110236220472" footer="0.5118110236220472"/>
  <pageSetup fitToHeight="2"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G10"/>
  <sheetViews>
    <sheetView showGridLines="0" zoomScale="85" zoomScaleNormal="85" zoomScalePageLayoutView="0" workbookViewId="0" topLeftCell="A1">
      <pane ySplit="1" topLeftCell="A2" activePane="bottomLeft" state="frozen"/>
      <selection pane="topLeft" activeCell="H9" sqref="H9"/>
      <selection pane="bottomLeft" activeCell="E4" sqref="E4"/>
    </sheetView>
  </sheetViews>
  <sheetFormatPr defaultColWidth="9.140625" defaultRowHeight="12.75"/>
  <cols>
    <col min="1" max="1" width="3.57421875" style="13" bestFit="1" customWidth="1"/>
    <col min="2" max="2" width="28.140625" style="12" bestFit="1" customWidth="1"/>
    <col min="3" max="3" width="8.28125" style="12" bestFit="1" customWidth="1"/>
    <col min="4" max="4" width="23.28125" style="12" customWidth="1"/>
    <col min="5" max="5" width="25.8515625" style="12" customWidth="1"/>
    <col min="6" max="6" width="17.00390625" style="12" customWidth="1"/>
    <col min="7" max="7" width="13.7109375" style="12" customWidth="1"/>
    <col min="8" max="16384" width="9.140625" style="12" customWidth="1"/>
  </cols>
  <sheetData>
    <row r="1" spans="1:6" ht="64.5" customHeight="1">
      <c r="A1" s="116" t="s">
        <v>159</v>
      </c>
      <c r="B1" s="117"/>
      <c r="C1" s="117"/>
      <c r="D1" s="117"/>
      <c r="E1" s="117"/>
      <c r="F1" s="118"/>
    </row>
    <row r="2" spans="1:6" ht="44.25" customHeight="1">
      <c r="A2" s="161" t="s">
        <v>160</v>
      </c>
      <c r="B2" s="161"/>
      <c r="C2" s="161"/>
      <c r="D2" s="161"/>
      <c r="E2" s="161"/>
      <c r="F2" s="161"/>
    </row>
    <row r="3" spans="1:7" ht="29.25" customHeight="1">
      <c r="A3" s="21"/>
      <c r="B3" s="67" t="s">
        <v>161</v>
      </c>
      <c r="C3" s="114" t="s">
        <v>162</v>
      </c>
      <c r="D3" s="114"/>
      <c r="E3" s="67" t="s">
        <v>163</v>
      </c>
      <c r="F3" s="52" t="s">
        <v>88</v>
      </c>
      <c r="G3" s="52" t="s">
        <v>174</v>
      </c>
    </row>
    <row r="4" spans="1:7" ht="63.75">
      <c r="A4" s="21"/>
      <c r="B4" s="10" t="s">
        <v>164</v>
      </c>
      <c r="C4" s="156"/>
      <c r="D4" s="157"/>
      <c r="E4" s="29"/>
      <c r="F4" s="29"/>
      <c r="G4" s="29"/>
    </row>
    <row r="5" spans="1:7" ht="63.75">
      <c r="A5" s="21"/>
      <c r="B5" s="10" t="s">
        <v>165</v>
      </c>
      <c r="C5" s="156"/>
      <c r="D5" s="157"/>
      <c r="E5" s="29"/>
      <c r="F5" s="29"/>
      <c r="G5" s="29"/>
    </row>
    <row r="6" spans="1:7" ht="63.75">
      <c r="A6" s="21"/>
      <c r="B6" s="10" t="s">
        <v>166</v>
      </c>
      <c r="C6" s="156"/>
      <c r="D6" s="157"/>
      <c r="E6" s="29"/>
      <c r="F6" s="29"/>
      <c r="G6" s="29"/>
    </row>
    <row r="7" spans="1:7" ht="76.5">
      <c r="A7" s="21"/>
      <c r="B7" s="10" t="s">
        <v>167</v>
      </c>
      <c r="C7" s="156"/>
      <c r="D7" s="157"/>
      <c r="E7" s="29"/>
      <c r="F7" s="29"/>
      <c r="G7" s="29"/>
    </row>
    <row r="8" spans="1:7" ht="38.25" customHeight="1">
      <c r="A8" s="21"/>
      <c r="C8" s="172" t="s">
        <v>168</v>
      </c>
      <c r="D8" s="173"/>
      <c r="E8" s="173"/>
      <c r="F8" s="38">
        <f>IF(SUM(F4:F7)&gt;120,120,SUM(F4:F7))</f>
        <v>0</v>
      </c>
      <c r="G8" s="4">
        <f>IF(SUM(G4:G7)&gt;120,120,SUM(G4:G7))</f>
        <v>0</v>
      </c>
    </row>
    <row r="9" spans="1:6" ht="22.5" customHeight="1">
      <c r="A9" s="21"/>
      <c r="B9" s="111" t="s">
        <v>169</v>
      </c>
      <c r="C9" s="111"/>
      <c r="D9" s="111"/>
      <c r="E9" s="111"/>
      <c r="F9" s="111"/>
    </row>
    <row r="10" spans="1:6" ht="50.25" customHeight="1">
      <c r="A10" s="21"/>
      <c r="B10" s="112"/>
      <c r="C10" s="112"/>
      <c r="D10" s="112"/>
      <c r="E10" s="112"/>
      <c r="F10" s="112"/>
    </row>
  </sheetData>
  <sheetProtection sheet="1" insertColumns="0" insertRows="0" selectLockedCells="1"/>
  <mergeCells count="10">
    <mergeCell ref="B10:F10"/>
    <mergeCell ref="B9:F9"/>
    <mergeCell ref="A2:F2"/>
    <mergeCell ref="A1:F1"/>
    <mergeCell ref="C8:E8"/>
    <mergeCell ref="C3:D3"/>
    <mergeCell ref="C4:D4"/>
    <mergeCell ref="C5:D5"/>
    <mergeCell ref="C6:D6"/>
    <mergeCell ref="C7:D7"/>
  </mergeCells>
  <conditionalFormatting sqref="F8:G8">
    <cfRule type="cellIs" priority="1" dxfId="1" operator="greaterThan" stopIfTrue="1">
      <formula>120</formula>
    </cfRule>
    <cfRule type="cellIs" priority="2" dxfId="0" operator="between" stopIfTrue="1">
      <formula>1</formula>
      <formula>120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张志光</cp:lastModifiedBy>
  <cp:lastPrinted>2011-05-24T12:46:21Z</cp:lastPrinted>
  <dcterms:created xsi:type="dcterms:W3CDTF">2011-03-31T14:43:57Z</dcterms:created>
  <dcterms:modified xsi:type="dcterms:W3CDTF">2014-06-13T08:27:16Z</dcterms:modified>
  <cp:category/>
  <cp:version/>
  <cp:contentType/>
  <cp:contentStatus/>
</cp:coreProperties>
</file>